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270" windowHeight="8025"/>
  </bookViews>
  <sheets>
    <sheet name="distr" sheetId="4" r:id="rId1"/>
  </sheets>
  <calcPr calcId="124519"/>
</workbook>
</file>

<file path=xl/calcChain.xml><?xml version="1.0" encoding="utf-8"?>
<calcChain xmlns="http://schemas.openxmlformats.org/spreadsheetml/2006/main">
  <c r="W159" i="4"/>
  <c r="V159"/>
  <c r="U159"/>
  <c r="L159"/>
  <c r="G155"/>
  <c r="G156"/>
  <c r="G157"/>
  <c r="G158"/>
  <c r="G154"/>
  <c r="J178"/>
  <c r="I180"/>
  <c r="J180"/>
  <c r="I181"/>
  <c r="J181"/>
  <c r="W114"/>
  <c r="L113"/>
  <c r="U113"/>
  <c r="V113"/>
  <c r="U112"/>
  <c r="V112"/>
  <c r="L112"/>
  <c r="L111"/>
  <c r="U111"/>
  <c r="V111"/>
  <c r="U110"/>
  <c r="V110"/>
  <c r="L110"/>
  <c r="L109"/>
  <c r="U109"/>
  <c r="V109"/>
  <c r="U108"/>
  <c r="V108"/>
  <c r="L108"/>
  <c r="L107"/>
  <c r="U107"/>
  <c r="V107"/>
  <c r="U106"/>
  <c r="V106"/>
  <c r="L106"/>
  <c r="L105"/>
  <c r="U105"/>
  <c r="V105"/>
  <c r="U104"/>
  <c r="V104"/>
  <c r="L104"/>
  <c r="L103"/>
  <c r="U103"/>
  <c r="V103"/>
  <c r="U102"/>
  <c r="V102"/>
  <c r="L102"/>
  <c r="L101"/>
  <c r="U101"/>
  <c r="V101"/>
  <c r="U100"/>
  <c r="V100"/>
  <c r="L100"/>
  <c r="L99"/>
  <c r="U99"/>
  <c r="V99"/>
  <c r="U98"/>
  <c r="V98"/>
  <c r="L98"/>
  <c r="L97"/>
  <c r="U97"/>
  <c r="V97"/>
  <c r="U96"/>
  <c r="V96"/>
  <c r="L96"/>
  <c r="L95"/>
  <c r="U95"/>
  <c r="V95"/>
  <c r="U94"/>
  <c r="V94"/>
  <c r="L94"/>
  <c r="L93"/>
  <c r="U93"/>
  <c r="V93"/>
  <c r="U92"/>
  <c r="V92"/>
  <c r="L92"/>
  <c r="L91"/>
  <c r="U91"/>
  <c r="V91"/>
  <c r="U90"/>
  <c r="V90"/>
  <c r="L90"/>
  <c r="L89"/>
  <c r="U89"/>
  <c r="V89"/>
  <c r="U88"/>
  <c r="V88"/>
  <c r="L88"/>
  <c r="L87"/>
  <c r="U87"/>
  <c r="V87"/>
  <c r="U86"/>
  <c r="V86"/>
  <c r="L86"/>
  <c r="L85"/>
  <c r="U85"/>
  <c r="V85"/>
  <c r="U84"/>
  <c r="V84"/>
  <c r="L84"/>
  <c r="L83"/>
  <c r="U83"/>
  <c r="V83"/>
  <c r="U82"/>
  <c r="U114"/>
  <c r="L82"/>
  <c r="L114"/>
  <c r="W38"/>
  <c r="L37"/>
  <c r="U37"/>
  <c r="V37"/>
  <c r="U36"/>
  <c r="V36"/>
  <c r="L36"/>
  <c r="L35"/>
  <c r="U35"/>
  <c r="V35"/>
  <c r="U34"/>
  <c r="V34"/>
  <c r="L34"/>
  <c r="L33"/>
  <c r="U33"/>
  <c r="V33"/>
  <c r="U32"/>
  <c r="V32"/>
  <c r="L32"/>
  <c r="L31"/>
  <c r="U31"/>
  <c r="V31"/>
  <c r="U30"/>
  <c r="V30"/>
  <c r="L30"/>
  <c r="L29"/>
  <c r="U29"/>
  <c r="V29"/>
  <c r="U28"/>
  <c r="V28"/>
  <c r="L28"/>
  <c r="L27"/>
  <c r="U27"/>
  <c r="V27"/>
  <c r="U26"/>
  <c r="V26"/>
  <c r="L26"/>
  <c r="L25"/>
  <c r="U25"/>
  <c r="V25"/>
  <c r="U24"/>
  <c r="V24"/>
  <c r="L24"/>
  <c r="L23"/>
  <c r="U23"/>
  <c r="V23"/>
  <c r="U22"/>
  <c r="V22"/>
  <c r="L22"/>
  <c r="L21"/>
  <c r="U21"/>
  <c r="V21"/>
  <c r="U20"/>
  <c r="V20"/>
  <c r="L20"/>
  <c r="L19"/>
  <c r="U19"/>
  <c r="V19"/>
  <c r="U18"/>
  <c r="V18"/>
  <c r="L18"/>
  <c r="L17"/>
  <c r="U17"/>
  <c r="V17"/>
  <c r="U16"/>
  <c r="V16"/>
  <c r="L16"/>
  <c r="L15"/>
  <c r="U15"/>
  <c r="V15"/>
  <c r="U14"/>
  <c r="V14"/>
  <c r="L14"/>
  <c r="L13"/>
  <c r="U13"/>
  <c r="V13"/>
  <c r="U12"/>
  <c r="V12"/>
  <c r="L12"/>
  <c r="L11"/>
  <c r="U11"/>
  <c r="V11"/>
  <c r="U10"/>
  <c r="V10"/>
  <c r="V38"/>
  <c r="L10"/>
  <c r="L38"/>
  <c r="U38"/>
  <c r="V82"/>
  <c r="V114"/>
</calcChain>
</file>

<file path=xl/sharedStrings.xml><?xml version="1.0" encoding="utf-8"?>
<sst xmlns="http://schemas.openxmlformats.org/spreadsheetml/2006/main" count="216" uniqueCount="132">
  <si>
    <t>DISTRIBUSI MATA KULIAH SEMESTER GANJIL</t>
  </si>
  <si>
    <t>KODE MK</t>
  </si>
  <si>
    <t>SKS</t>
  </si>
  <si>
    <t>TOTAL</t>
  </si>
  <si>
    <t>DOSEN PENGAMPU</t>
  </si>
  <si>
    <t>T</t>
  </si>
  <si>
    <t>P</t>
  </si>
  <si>
    <t>Kebidanan Dasar II</t>
  </si>
  <si>
    <t xml:space="preserve">Bahasa Indonesia </t>
  </si>
  <si>
    <t>Bahasa Inggris I</t>
  </si>
  <si>
    <t>Suci Khasanah, S.Kep.Ns</t>
  </si>
  <si>
    <t>KOMP KBK 50%</t>
  </si>
  <si>
    <t xml:space="preserve">JAM AMPU PER MINGGU </t>
  </si>
  <si>
    <t>Arlyana H., SST</t>
  </si>
  <si>
    <t>Ikit Netra W., SST</t>
  </si>
  <si>
    <t>Hartono, Msi</t>
  </si>
  <si>
    <t>Aman Nurhayanto, S.Ag</t>
  </si>
  <si>
    <t>Sri Redjeki, S.Pd</t>
  </si>
  <si>
    <t>Drs. M. Taufik, MH</t>
  </si>
  <si>
    <t xml:space="preserve">Pendidikan Agama </t>
  </si>
  <si>
    <t>Wilis S.,SST.,M.Kes</t>
  </si>
  <si>
    <t>Drs. B. Purnomo</t>
  </si>
  <si>
    <t>PRODI D III KEBIDANAN STIKES HARAPAN BANGSA PURWOKERTO</t>
  </si>
  <si>
    <t>Ketua STIKES Harapan Bangsa</t>
  </si>
  <si>
    <t>dr. Pramesti Dewi, M.Kes</t>
  </si>
  <si>
    <t>dr. Fajar Windyasari</t>
  </si>
  <si>
    <t>Drs. Goto K</t>
  </si>
  <si>
    <t>DR. Saryono, M.Sc</t>
  </si>
  <si>
    <t>Sistem Informasi</t>
  </si>
  <si>
    <t>Drs. Marsum Z</t>
  </si>
  <si>
    <t>Kewarganegaraan</t>
  </si>
  <si>
    <t xml:space="preserve">Pendidikan Pancasila dan </t>
  </si>
  <si>
    <t>BU301</t>
  </si>
  <si>
    <t>Nifas I</t>
  </si>
  <si>
    <t>BU401</t>
  </si>
  <si>
    <t>Bayi Baru Lahir I</t>
  </si>
  <si>
    <t>BU501</t>
  </si>
  <si>
    <t>Kebidanan Komunitas I</t>
  </si>
  <si>
    <t>BL602</t>
  </si>
  <si>
    <t>Bahasa Inggris III</t>
  </si>
  <si>
    <t>Ms. Gatri</t>
  </si>
  <si>
    <t>NAMA MATA KULIAH</t>
  </si>
  <si>
    <t>DISTRIBUSI</t>
  </si>
  <si>
    <t>PBC</t>
  </si>
  <si>
    <t>PBP</t>
  </si>
  <si>
    <t>PBK</t>
  </si>
  <si>
    <t>TOTAL JAM / MGG</t>
  </si>
  <si>
    <t>JML JAM PERT/MGG</t>
  </si>
  <si>
    <t>JML PERTEMUAN</t>
  </si>
  <si>
    <t>TOTAL JAM / SMSTR</t>
  </si>
  <si>
    <t>JML PERTEMUAN (jam)</t>
  </si>
  <si>
    <t>BU101</t>
  </si>
  <si>
    <t>Kebidanan Dasar I</t>
  </si>
  <si>
    <t xml:space="preserve">                 Kaprodi</t>
  </si>
  <si>
    <t xml:space="preserve">                  Tin Utami, SST</t>
  </si>
  <si>
    <t>Ns.Martyarini Budi Setyawati,S.Kep.M.Kep</t>
  </si>
  <si>
    <t xml:space="preserve">  Koordinator Akademik</t>
  </si>
  <si>
    <t xml:space="preserve">                      Pembantu Ketua I</t>
  </si>
  <si>
    <t xml:space="preserve">   dr. Pramesti Dewi, M.Kes</t>
  </si>
  <si>
    <t>DOSEN KULIAH MIN JAM MENGAJAR 7 JAM/MGG MAKS 10 JAM/MGG</t>
  </si>
  <si>
    <t>WAKA 2 SKS MAKS 9</t>
  </si>
  <si>
    <t>KETUA 0</t>
  </si>
  <si>
    <t>KAPRODI 3 SKS MAKS 10</t>
  </si>
  <si>
    <t>SEKPRODI 5 SKS MAKS 13</t>
  </si>
  <si>
    <t>LAB/KOOR PROF 5 SKS MAKS 13</t>
  </si>
  <si>
    <t>WILIS &lt; 21 JAM</t>
  </si>
  <si>
    <t>JML JAM PERT/MGG (jdwl)</t>
  </si>
  <si>
    <t>Iis Setiawan MN.S.Kom.,MTI</t>
  </si>
  <si>
    <t>Hari Wicaksono, S.Kom</t>
  </si>
  <si>
    <t>JML KLS</t>
  </si>
  <si>
    <t>JAM AMPU PER MGG</t>
  </si>
  <si>
    <t>Semester 1 (Angkatan 13)</t>
  </si>
  <si>
    <t>TAHUN AKADEMIK 2014 - 2015</t>
  </si>
  <si>
    <t>Purwokerto, Juli 2014</t>
  </si>
  <si>
    <t>Semester 3 (Angkatan 12)</t>
  </si>
  <si>
    <t>BU201</t>
  </si>
  <si>
    <t>Persalinan I</t>
  </si>
  <si>
    <t>(Obstetri, Gineologi, Psikologi,</t>
  </si>
  <si>
    <t>Farmakologi, Maternitas)</t>
  </si>
  <si>
    <t>Koord : Maya S., SST,M.Kes</t>
  </si>
  <si>
    <t>BL501</t>
  </si>
  <si>
    <t>Entrepreneurship</t>
  </si>
  <si>
    <t>Koord : Yuris Tri Naili, SH.KN</t>
  </si>
  <si>
    <t>Yadi Fakhruzein TJ.,SE.,MM</t>
  </si>
  <si>
    <t>Naluri, SKM</t>
  </si>
  <si>
    <t>Koord : Moh. Soali, S.Pd</t>
  </si>
  <si>
    <t>Koord : Surtiningsih, SST</t>
  </si>
  <si>
    <t>Prasanti A., SSiT,M.Kes</t>
  </si>
  <si>
    <t>Koord : Ema W.N,SST,M.Kes</t>
  </si>
  <si>
    <t>Koord : S.Rini, SST,M.Kes</t>
  </si>
  <si>
    <t>Koord : Arlyana H., SST</t>
  </si>
  <si>
    <t>dr. Adityono, SpOG</t>
  </si>
  <si>
    <t>Wulansari R., S.Psi,M.Kes</t>
  </si>
  <si>
    <t>Etika Dewi C., SST,M.Kes</t>
  </si>
  <si>
    <t>Prasanti Adriani, SSiT,M.Kes</t>
  </si>
  <si>
    <t>Susilo Rini, SST,M.Kes</t>
  </si>
  <si>
    <t>Ema Wahyu N., SST,M.Kes</t>
  </si>
  <si>
    <t>Rosi Kurnia S.,SST,M.Kes</t>
  </si>
  <si>
    <t>Etika Dewi C.,SST,M.Kes</t>
  </si>
  <si>
    <t>Mariah Ulfah, SSiT, M.Kes</t>
  </si>
  <si>
    <t>Susilo Rini, SST, M.Kes</t>
  </si>
  <si>
    <t>BU801</t>
  </si>
  <si>
    <t>BU803</t>
  </si>
  <si>
    <t>BLU101</t>
  </si>
  <si>
    <t>BLU102</t>
  </si>
  <si>
    <t>BL401</t>
  </si>
  <si>
    <t>BU102</t>
  </si>
  <si>
    <t>Koord : Feti Kumala Dewi, SST</t>
  </si>
  <si>
    <t>Koord : Fauziah Hanum, SST</t>
  </si>
  <si>
    <t xml:space="preserve">Koord : Moh. Soali, SPd </t>
  </si>
  <si>
    <t>Maya Safitri, SST,M.Kes</t>
  </si>
  <si>
    <t>Tin Utami, SST,M.Kes</t>
  </si>
  <si>
    <t>Linda Yanti, SST,M.Keb</t>
  </si>
  <si>
    <t>Koord : Linda Y, SST,M.Keb</t>
  </si>
  <si>
    <t>Koord : Hadi Jayusman,S.Kom</t>
  </si>
  <si>
    <t>Laili Hidayati, S.Farm.Apt</t>
  </si>
  <si>
    <t>BU202</t>
  </si>
  <si>
    <t>Persalinan II</t>
  </si>
  <si>
    <t>BU302</t>
  </si>
  <si>
    <t>Nifas II</t>
  </si>
  <si>
    <t>BU402</t>
  </si>
  <si>
    <t>Bayi Baru Lahir II</t>
  </si>
  <si>
    <t>BU602</t>
  </si>
  <si>
    <t>Penanganan Obstetri Neonatal Dasar II</t>
  </si>
  <si>
    <t>BU702</t>
  </si>
  <si>
    <t>Kesehatan Reproduksi II</t>
  </si>
  <si>
    <t>Koord : Maya S,SST,M.Kes</t>
  </si>
  <si>
    <t>Koord : Feti Kumala D,SST</t>
  </si>
  <si>
    <t>Koord : Fauziah Hanum,SST</t>
  </si>
  <si>
    <t>Koord : Rosi K.S.,SST,M.Kes</t>
  </si>
  <si>
    <t>Koord : Prasanti A.,SSiT,M.Kes</t>
  </si>
  <si>
    <t>Semester 5 (Angkatan 11)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</si>
</sst>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Fill="1" applyBorder="1" applyAlignment="1">
      <alignment horizontal="center"/>
    </xf>
    <xf numFmtId="0" fontId="0" fillId="0" borderId="4" xfId="0" applyFill="1" applyBorder="1"/>
    <xf numFmtId="0" fontId="3" fillId="0" borderId="2" xfId="0" applyFont="1" applyBorder="1"/>
    <xf numFmtId="0" fontId="0" fillId="0" borderId="3" xfId="0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19050</xdr:rowOff>
    </xdr:from>
    <xdr:to>
      <xdr:col>1</xdr:col>
      <xdr:colOff>209550</xdr:colOff>
      <xdr:row>2</xdr:row>
      <xdr:rowOff>180975</xdr:rowOff>
    </xdr:to>
    <xdr:pic>
      <xdr:nvPicPr>
        <xdr:cNvPr id="53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" y="19050"/>
          <a:ext cx="7429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72</xdr:row>
      <xdr:rowOff>57150</xdr:rowOff>
    </xdr:from>
    <xdr:to>
      <xdr:col>1</xdr:col>
      <xdr:colOff>257175</xdr:colOff>
      <xdr:row>75</xdr:row>
      <xdr:rowOff>76200</xdr:rowOff>
    </xdr:to>
    <xdr:pic>
      <xdr:nvPicPr>
        <xdr:cNvPr id="53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" y="13792200"/>
          <a:ext cx="7905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144</xdr:row>
      <xdr:rowOff>66675</xdr:rowOff>
    </xdr:from>
    <xdr:to>
      <xdr:col>1</xdr:col>
      <xdr:colOff>257175</xdr:colOff>
      <xdr:row>147</xdr:row>
      <xdr:rowOff>76200</xdr:rowOff>
    </xdr:to>
    <xdr:pic>
      <xdr:nvPicPr>
        <xdr:cNvPr id="53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" y="27517725"/>
          <a:ext cx="7905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5"/>
  <sheetViews>
    <sheetView tabSelected="1" zoomScale="90" zoomScaleNormal="90" workbookViewId="0">
      <selection activeCell="T154" sqref="T154:T158"/>
    </sheetView>
  </sheetViews>
  <sheetFormatPr defaultRowHeight="15"/>
  <cols>
    <col min="1" max="1" width="10.85546875" customWidth="1"/>
    <col min="2" max="2" width="34.5703125" customWidth="1"/>
    <col min="3" max="3" width="4.42578125" customWidth="1"/>
    <col min="4" max="6" width="4.140625" customWidth="1"/>
    <col min="7" max="7" width="5.5703125" customWidth="1"/>
    <col min="8" max="8" width="6.140625" customWidth="1"/>
    <col min="9" max="9" width="4.42578125" customWidth="1"/>
    <col min="10" max="10" width="4.28515625" customWidth="1"/>
    <col min="11" max="11" width="26" customWidth="1"/>
    <col min="12" max="12" width="8.140625" customWidth="1"/>
    <col min="13" max="13" width="3.85546875" customWidth="1"/>
    <col min="14" max="14" width="3.42578125" customWidth="1"/>
    <col min="15" max="15" width="3.5703125" customWidth="1"/>
    <col min="16" max="16" width="3.28515625" customWidth="1"/>
    <col min="17" max="17" width="3.5703125" customWidth="1"/>
    <col min="18" max="18" width="3.42578125" customWidth="1"/>
    <col min="19" max="19" width="3.5703125" customWidth="1"/>
    <col min="20" max="20" width="4.85546875" customWidth="1"/>
    <col min="21" max="21" width="6.42578125" customWidth="1"/>
    <col min="22" max="22" width="8" customWidth="1"/>
    <col min="23" max="23" width="8.140625" customWidth="1"/>
  </cols>
  <sheetData>
    <row r="1" spans="1:2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3">
      <c r="A2" s="48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3">
      <c r="A3" s="48" t="s">
        <v>72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6" spans="1:23" ht="11.25" customHeight="1">
      <c r="A6" t="s">
        <v>71</v>
      </c>
    </row>
    <row r="7" spans="1:23" ht="18" customHeight="1">
      <c r="A7" s="37" t="s">
        <v>1</v>
      </c>
      <c r="B7" s="37" t="s">
        <v>41</v>
      </c>
      <c r="C7" s="37" t="s">
        <v>2</v>
      </c>
      <c r="D7" s="41" t="s">
        <v>42</v>
      </c>
      <c r="E7" s="41"/>
      <c r="F7" s="41"/>
      <c r="G7" s="44" t="s">
        <v>46</v>
      </c>
      <c r="H7" s="44" t="s">
        <v>11</v>
      </c>
      <c r="I7" s="49" t="s">
        <v>66</v>
      </c>
      <c r="J7" s="49"/>
      <c r="K7" s="37" t="s">
        <v>4</v>
      </c>
      <c r="L7" s="42" t="s">
        <v>48</v>
      </c>
      <c r="M7" s="38" t="s">
        <v>50</v>
      </c>
      <c r="N7" s="39"/>
      <c r="O7" s="39"/>
      <c r="P7" s="39"/>
      <c r="Q7" s="39"/>
      <c r="R7" s="39"/>
      <c r="S7" s="40"/>
      <c r="T7" s="47" t="s">
        <v>69</v>
      </c>
      <c r="U7" s="47" t="s">
        <v>3</v>
      </c>
      <c r="V7" s="42" t="s">
        <v>49</v>
      </c>
      <c r="W7" s="50" t="s">
        <v>12</v>
      </c>
    </row>
    <row r="8" spans="1:23" ht="17.25" customHeight="1">
      <c r="A8" s="37"/>
      <c r="B8" s="37"/>
      <c r="C8" s="37"/>
      <c r="D8" s="37" t="s">
        <v>43</v>
      </c>
      <c r="E8" s="37" t="s">
        <v>44</v>
      </c>
      <c r="F8" s="37" t="s">
        <v>45</v>
      </c>
      <c r="G8" s="45"/>
      <c r="H8" s="45"/>
      <c r="I8" s="49"/>
      <c r="J8" s="49"/>
      <c r="K8" s="37"/>
      <c r="L8" s="42"/>
      <c r="M8" s="38" t="s">
        <v>5</v>
      </c>
      <c r="N8" s="39"/>
      <c r="O8" s="39"/>
      <c r="P8" s="40"/>
      <c r="Q8" s="41" t="s">
        <v>6</v>
      </c>
      <c r="R8" s="41"/>
      <c r="S8" s="41"/>
      <c r="T8" s="47"/>
      <c r="U8" s="47"/>
      <c r="V8" s="42"/>
      <c r="W8" s="50"/>
    </row>
    <row r="9" spans="1:23">
      <c r="A9" s="37"/>
      <c r="B9" s="37"/>
      <c r="C9" s="37"/>
      <c r="D9" s="37"/>
      <c r="E9" s="37"/>
      <c r="F9" s="37"/>
      <c r="G9" s="46"/>
      <c r="H9" s="46"/>
      <c r="I9" s="33" t="s">
        <v>5</v>
      </c>
      <c r="J9" s="33" t="s">
        <v>6</v>
      </c>
      <c r="K9" s="37"/>
      <c r="L9" s="42"/>
      <c r="M9" s="31">
        <v>1</v>
      </c>
      <c r="N9" s="33">
        <v>2</v>
      </c>
      <c r="O9" s="33">
        <v>3</v>
      </c>
      <c r="P9" s="33">
        <v>4</v>
      </c>
      <c r="Q9" s="33">
        <v>2</v>
      </c>
      <c r="R9" s="33">
        <v>3</v>
      </c>
      <c r="S9" s="33">
        <v>4</v>
      </c>
      <c r="T9" s="47"/>
      <c r="U9" s="47"/>
      <c r="V9" s="42"/>
      <c r="W9" s="50"/>
    </row>
    <row r="10" spans="1:23">
      <c r="A10" s="5" t="s">
        <v>51</v>
      </c>
      <c r="B10" s="5" t="s">
        <v>52</v>
      </c>
      <c r="C10" s="2">
        <v>5</v>
      </c>
      <c r="D10" s="2">
        <v>3</v>
      </c>
      <c r="E10" s="2">
        <v>2</v>
      </c>
      <c r="F10" s="2"/>
      <c r="G10" s="2">
        <v>7</v>
      </c>
      <c r="H10" s="2"/>
      <c r="I10" s="2">
        <v>4</v>
      </c>
      <c r="J10" s="2">
        <v>4</v>
      </c>
      <c r="K10" s="1" t="s">
        <v>113</v>
      </c>
      <c r="L10" s="2">
        <f t="shared" ref="L10:L24" si="0">(W10*16)/4</f>
        <v>4</v>
      </c>
      <c r="M10" s="8"/>
      <c r="N10" s="33"/>
      <c r="O10" s="33"/>
      <c r="P10" s="33">
        <v>2</v>
      </c>
      <c r="Q10" s="33"/>
      <c r="R10" s="33"/>
      <c r="S10" s="33">
        <v>2</v>
      </c>
      <c r="T10" s="33">
        <v>2</v>
      </c>
      <c r="U10" s="33">
        <f>L10*4</f>
        <v>16</v>
      </c>
      <c r="V10" s="2">
        <f>U10*T10</f>
        <v>32</v>
      </c>
      <c r="W10" s="33">
        <v>1</v>
      </c>
    </row>
    <row r="11" spans="1:23">
      <c r="A11" s="6"/>
      <c r="B11" s="6"/>
      <c r="C11" s="6"/>
      <c r="D11" s="6"/>
      <c r="E11" s="6"/>
      <c r="F11" s="6"/>
      <c r="G11" s="6"/>
      <c r="H11" s="6"/>
      <c r="I11" s="6"/>
      <c r="J11" s="6"/>
      <c r="K11" s="1" t="s">
        <v>14</v>
      </c>
      <c r="L11" s="2">
        <f t="shared" si="0"/>
        <v>4</v>
      </c>
      <c r="M11" s="33"/>
      <c r="N11" s="33"/>
      <c r="O11" s="33"/>
      <c r="P11" s="33">
        <v>2</v>
      </c>
      <c r="Q11" s="33"/>
      <c r="R11" s="33"/>
      <c r="S11" s="33">
        <v>2</v>
      </c>
      <c r="T11" s="33">
        <v>2</v>
      </c>
      <c r="U11" s="33">
        <f t="shared" ref="U11:U24" si="1">L11*4</f>
        <v>16</v>
      </c>
      <c r="V11" s="2">
        <f t="shared" ref="V11:V24" si="2">U11*T11</f>
        <v>32</v>
      </c>
      <c r="W11" s="33">
        <v>1</v>
      </c>
    </row>
    <row r="12" spans="1:23">
      <c r="A12" s="6"/>
      <c r="B12" s="6"/>
      <c r="C12" s="6"/>
      <c r="D12" s="6"/>
      <c r="E12" s="6"/>
      <c r="F12" s="6"/>
      <c r="G12" s="6"/>
      <c r="H12" s="6"/>
      <c r="I12" s="6"/>
      <c r="J12" s="6"/>
      <c r="K12" s="1" t="s">
        <v>15</v>
      </c>
      <c r="L12" s="2">
        <f t="shared" si="0"/>
        <v>4</v>
      </c>
      <c r="M12" s="33"/>
      <c r="N12" s="33"/>
      <c r="O12" s="33"/>
      <c r="P12" s="33">
        <v>2</v>
      </c>
      <c r="Q12" s="33"/>
      <c r="R12" s="33"/>
      <c r="S12" s="33">
        <v>2</v>
      </c>
      <c r="T12" s="33">
        <v>2</v>
      </c>
      <c r="U12" s="33">
        <f t="shared" si="1"/>
        <v>16</v>
      </c>
      <c r="V12" s="2">
        <f t="shared" si="2"/>
        <v>32</v>
      </c>
      <c r="W12" s="33">
        <v>1</v>
      </c>
    </row>
    <row r="13" spans="1:23">
      <c r="A13" s="6"/>
      <c r="B13" s="6"/>
      <c r="C13" s="6"/>
      <c r="D13" s="6"/>
      <c r="E13" s="6"/>
      <c r="F13" s="6"/>
      <c r="G13" s="6"/>
      <c r="H13" s="6"/>
      <c r="I13" s="6"/>
      <c r="J13" s="6"/>
      <c r="K13" s="36" t="s">
        <v>25</v>
      </c>
      <c r="L13" s="2">
        <f t="shared" si="0"/>
        <v>4</v>
      </c>
      <c r="M13" s="33"/>
      <c r="N13" s="33"/>
      <c r="O13" s="33"/>
      <c r="P13" s="33">
        <v>2</v>
      </c>
      <c r="Q13" s="33"/>
      <c r="R13" s="33"/>
      <c r="S13" s="33">
        <v>2</v>
      </c>
      <c r="T13" s="33">
        <v>2</v>
      </c>
      <c r="U13" s="33">
        <f t="shared" si="1"/>
        <v>16</v>
      </c>
      <c r="V13" s="2">
        <f t="shared" si="2"/>
        <v>32</v>
      </c>
      <c r="W13" s="33">
        <v>1</v>
      </c>
    </row>
    <row r="14" spans="1:23">
      <c r="A14" s="6"/>
      <c r="B14" s="6"/>
      <c r="C14" s="6"/>
      <c r="D14" s="6"/>
      <c r="E14" s="6"/>
      <c r="F14" s="6"/>
      <c r="G14" s="6"/>
      <c r="H14" s="6"/>
      <c r="I14" s="6"/>
      <c r="J14" s="6"/>
      <c r="K14" s="1" t="s">
        <v>27</v>
      </c>
      <c r="L14" s="2">
        <f t="shared" si="0"/>
        <v>4</v>
      </c>
      <c r="M14" s="33"/>
      <c r="N14" s="33"/>
      <c r="O14" s="33"/>
      <c r="P14" s="33">
        <v>2</v>
      </c>
      <c r="Q14" s="33"/>
      <c r="R14" s="33"/>
      <c r="S14" s="33">
        <v>2</v>
      </c>
      <c r="T14" s="33">
        <v>2</v>
      </c>
      <c r="U14" s="33">
        <f t="shared" si="1"/>
        <v>16</v>
      </c>
      <c r="V14" s="2">
        <f t="shared" si="2"/>
        <v>32</v>
      </c>
      <c r="W14" s="33">
        <v>1</v>
      </c>
    </row>
    <row r="15" spans="1:23">
      <c r="A15" s="6"/>
      <c r="B15" s="6"/>
      <c r="C15" s="6"/>
      <c r="D15" s="6"/>
      <c r="E15" s="6"/>
      <c r="F15" s="6"/>
      <c r="G15" s="6"/>
      <c r="H15" s="6"/>
      <c r="I15" s="6"/>
      <c r="J15" s="6"/>
      <c r="K15" s="1" t="s">
        <v>97</v>
      </c>
      <c r="L15" s="2">
        <f t="shared" si="0"/>
        <v>4</v>
      </c>
      <c r="M15" s="33"/>
      <c r="N15" s="33"/>
      <c r="O15" s="33"/>
      <c r="P15" s="33">
        <v>2</v>
      </c>
      <c r="Q15" s="33"/>
      <c r="R15" s="33"/>
      <c r="S15" s="33">
        <v>2</v>
      </c>
      <c r="T15" s="33">
        <v>2</v>
      </c>
      <c r="U15" s="33">
        <f t="shared" si="1"/>
        <v>16</v>
      </c>
      <c r="V15" s="2">
        <f t="shared" si="2"/>
        <v>32</v>
      </c>
      <c r="W15" s="33">
        <v>1</v>
      </c>
    </row>
    <row r="16" spans="1:23">
      <c r="A16" s="7"/>
      <c r="B16" s="7"/>
      <c r="C16" s="7"/>
      <c r="D16" s="7"/>
      <c r="E16" s="7"/>
      <c r="F16" s="7"/>
      <c r="G16" s="7"/>
      <c r="H16" s="7"/>
      <c r="I16" s="7"/>
      <c r="J16" s="7"/>
      <c r="K16" s="5" t="s">
        <v>99</v>
      </c>
      <c r="L16" s="2">
        <f t="shared" si="0"/>
        <v>4</v>
      </c>
      <c r="M16" s="33"/>
      <c r="N16" s="33"/>
      <c r="O16" s="33"/>
      <c r="P16" s="33">
        <v>2</v>
      </c>
      <c r="Q16" s="33"/>
      <c r="R16" s="33"/>
      <c r="S16" s="33">
        <v>2</v>
      </c>
      <c r="T16" s="33">
        <v>2</v>
      </c>
      <c r="U16" s="33">
        <f t="shared" si="1"/>
        <v>16</v>
      </c>
      <c r="V16" s="2">
        <f t="shared" si="2"/>
        <v>32</v>
      </c>
      <c r="W16" s="2">
        <v>1</v>
      </c>
    </row>
    <row r="17" spans="1:23">
      <c r="A17" s="5" t="s">
        <v>106</v>
      </c>
      <c r="B17" s="5" t="s">
        <v>7</v>
      </c>
      <c r="C17" s="2">
        <v>7</v>
      </c>
      <c r="D17" s="2">
        <v>3</v>
      </c>
      <c r="E17" s="2">
        <v>4</v>
      </c>
      <c r="F17" s="2"/>
      <c r="G17" s="2">
        <v>11</v>
      </c>
      <c r="H17" s="2">
        <v>16.5</v>
      </c>
      <c r="I17" s="2">
        <v>4</v>
      </c>
      <c r="J17" s="2">
        <v>4</v>
      </c>
      <c r="K17" s="1" t="s">
        <v>86</v>
      </c>
      <c r="L17" s="2">
        <f t="shared" si="0"/>
        <v>4</v>
      </c>
      <c r="M17" s="33"/>
      <c r="N17" s="33"/>
      <c r="O17" s="33"/>
      <c r="P17" s="33">
        <v>4</v>
      </c>
      <c r="Q17" s="33"/>
      <c r="R17" s="33"/>
      <c r="S17" s="33"/>
      <c r="T17" s="33">
        <v>2</v>
      </c>
      <c r="U17" s="33">
        <f t="shared" si="1"/>
        <v>16</v>
      </c>
      <c r="V17" s="2">
        <f t="shared" si="2"/>
        <v>32</v>
      </c>
      <c r="W17" s="33">
        <v>1</v>
      </c>
    </row>
    <row r="18" spans="1:23">
      <c r="A18" s="6"/>
      <c r="B18" s="6"/>
      <c r="C18" s="6"/>
      <c r="D18" s="6"/>
      <c r="E18" s="6"/>
      <c r="F18" s="6"/>
      <c r="G18" s="6"/>
      <c r="H18" s="3"/>
      <c r="I18" s="3"/>
      <c r="J18" s="3"/>
      <c r="K18" s="1" t="s">
        <v>20</v>
      </c>
      <c r="L18" s="2">
        <f t="shared" si="0"/>
        <v>12</v>
      </c>
      <c r="M18" s="33"/>
      <c r="N18" s="33"/>
      <c r="O18" s="33"/>
      <c r="P18" s="33">
        <v>3</v>
      </c>
      <c r="Q18" s="33"/>
      <c r="R18" s="33"/>
      <c r="S18" s="33">
        <v>9</v>
      </c>
      <c r="T18" s="33">
        <v>2</v>
      </c>
      <c r="U18" s="33">
        <f t="shared" si="1"/>
        <v>48</v>
      </c>
      <c r="V18" s="2">
        <f t="shared" si="2"/>
        <v>96</v>
      </c>
      <c r="W18" s="33">
        <v>3</v>
      </c>
    </row>
    <row r="19" spans="1:23">
      <c r="A19" s="6"/>
      <c r="B19" s="6"/>
      <c r="C19" s="6"/>
      <c r="D19" s="6"/>
      <c r="E19" s="6"/>
      <c r="F19" s="6"/>
      <c r="G19" s="6"/>
      <c r="H19" s="3"/>
      <c r="I19" s="3"/>
      <c r="J19" s="3"/>
      <c r="K19" s="1" t="s">
        <v>97</v>
      </c>
      <c r="L19" s="2">
        <f t="shared" si="0"/>
        <v>12</v>
      </c>
      <c r="M19" s="33"/>
      <c r="N19" s="33"/>
      <c r="O19" s="33"/>
      <c r="P19" s="33">
        <v>3</v>
      </c>
      <c r="Q19" s="33"/>
      <c r="R19" s="33"/>
      <c r="S19" s="33">
        <v>9</v>
      </c>
      <c r="T19" s="33">
        <v>2</v>
      </c>
      <c r="U19" s="33">
        <f t="shared" si="1"/>
        <v>48</v>
      </c>
      <c r="V19" s="2">
        <f t="shared" si="2"/>
        <v>96</v>
      </c>
      <c r="W19" s="33">
        <v>3</v>
      </c>
    </row>
    <row r="20" spans="1:23">
      <c r="A20" s="6"/>
      <c r="B20" s="6"/>
      <c r="C20" s="6"/>
      <c r="D20" s="6"/>
      <c r="E20" s="6"/>
      <c r="F20" s="6"/>
      <c r="G20" s="6"/>
      <c r="H20" s="3"/>
      <c r="I20" s="3"/>
      <c r="J20" s="3"/>
      <c r="K20" s="5" t="s">
        <v>87</v>
      </c>
      <c r="L20" s="2">
        <f t="shared" si="0"/>
        <v>10</v>
      </c>
      <c r="M20" s="33"/>
      <c r="N20" s="33"/>
      <c r="O20" s="33"/>
      <c r="P20" s="33">
        <v>10</v>
      </c>
      <c r="Q20" s="33"/>
      <c r="R20" s="33"/>
      <c r="S20" s="33"/>
      <c r="T20" s="33">
        <v>2</v>
      </c>
      <c r="U20" s="33">
        <f t="shared" si="1"/>
        <v>40</v>
      </c>
      <c r="V20" s="2">
        <f t="shared" si="2"/>
        <v>80</v>
      </c>
      <c r="W20" s="2">
        <v>2.5</v>
      </c>
    </row>
    <row r="21" spans="1:23">
      <c r="A21" s="6"/>
      <c r="B21" s="6"/>
      <c r="C21" s="6"/>
      <c r="D21" s="6"/>
      <c r="E21" s="6"/>
      <c r="F21" s="6"/>
      <c r="G21" s="6"/>
      <c r="H21" s="3"/>
      <c r="I21" s="3"/>
      <c r="J21" s="3"/>
      <c r="K21" s="5" t="s">
        <v>99</v>
      </c>
      <c r="L21" s="2">
        <f t="shared" si="0"/>
        <v>12</v>
      </c>
      <c r="M21" s="33"/>
      <c r="N21" s="33"/>
      <c r="O21" s="33"/>
      <c r="P21" s="33">
        <v>3</v>
      </c>
      <c r="Q21" s="33"/>
      <c r="R21" s="33"/>
      <c r="S21" s="33">
        <v>9</v>
      </c>
      <c r="T21" s="33">
        <v>2</v>
      </c>
      <c r="U21" s="33">
        <f t="shared" si="1"/>
        <v>48</v>
      </c>
      <c r="V21" s="2">
        <f t="shared" si="2"/>
        <v>96</v>
      </c>
      <c r="W21" s="2">
        <v>3</v>
      </c>
    </row>
    <row r="22" spans="1:23">
      <c r="A22" s="6"/>
      <c r="B22" s="6"/>
      <c r="C22" s="6"/>
      <c r="D22" s="6"/>
      <c r="E22" s="6"/>
      <c r="F22" s="6"/>
      <c r="G22" s="6"/>
      <c r="H22" s="3"/>
      <c r="I22" s="3"/>
      <c r="J22" s="3"/>
      <c r="K22" s="5" t="s">
        <v>13</v>
      </c>
      <c r="L22" s="2">
        <f t="shared" si="0"/>
        <v>2</v>
      </c>
      <c r="M22" s="33"/>
      <c r="N22" s="33"/>
      <c r="O22" s="33"/>
      <c r="P22" s="33">
        <v>2</v>
      </c>
      <c r="Q22" s="33"/>
      <c r="R22" s="33"/>
      <c r="S22" s="33"/>
      <c r="T22" s="33">
        <v>2</v>
      </c>
      <c r="U22" s="33">
        <f t="shared" si="1"/>
        <v>8</v>
      </c>
      <c r="V22" s="2">
        <f t="shared" si="2"/>
        <v>16</v>
      </c>
      <c r="W22" s="2">
        <v>0.5</v>
      </c>
    </row>
    <row r="23" spans="1:23">
      <c r="A23" s="6"/>
      <c r="B23" s="6"/>
      <c r="C23" s="6"/>
      <c r="D23" s="6"/>
      <c r="E23" s="6"/>
      <c r="F23" s="6"/>
      <c r="G23" s="6"/>
      <c r="H23" s="3"/>
      <c r="I23" s="3"/>
      <c r="J23" s="3"/>
      <c r="K23" s="5" t="s">
        <v>26</v>
      </c>
      <c r="L23" s="2">
        <f t="shared" si="0"/>
        <v>4</v>
      </c>
      <c r="M23" s="33"/>
      <c r="N23" s="33"/>
      <c r="O23" s="33"/>
      <c r="P23" s="33">
        <v>4</v>
      </c>
      <c r="Q23" s="33"/>
      <c r="R23" s="33"/>
      <c r="S23" s="33"/>
      <c r="T23" s="33">
        <v>2</v>
      </c>
      <c r="U23" s="33">
        <f t="shared" si="1"/>
        <v>16</v>
      </c>
      <c r="V23" s="2">
        <f t="shared" si="2"/>
        <v>32</v>
      </c>
      <c r="W23" s="2">
        <v>1</v>
      </c>
    </row>
    <row r="24" spans="1:23">
      <c r="A24" s="7"/>
      <c r="B24" s="7"/>
      <c r="C24" s="7"/>
      <c r="D24" s="7"/>
      <c r="E24" s="7"/>
      <c r="F24" s="7"/>
      <c r="G24" s="7"/>
      <c r="H24" s="4"/>
      <c r="I24" s="4"/>
      <c r="J24" s="4"/>
      <c r="K24" s="1" t="s">
        <v>100</v>
      </c>
      <c r="L24" s="2">
        <f t="shared" si="0"/>
        <v>10</v>
      </c>
      <c r="M24" s="33"/>
      <c r="N24" s="33"/>
      <c r="O24" s="33"/>
      <c r="P24" s="33">
        <v>1</v>
      </c>
      <c r="Q24" s="33"/>
      <c r="R24" s="33"/>
      <c r="S24" s="33">
        <v>9</v>
      </c>
      <c r="T24" s="33">
        <v>2</v>
      </c>
      <c r="U24" s="33">
        <f t="shared" si="1"/>
        <v>40</v>
      </c>
      <c r="V24" s="2">
        <f t="shared" si="2"/>
        <v>80</v>
      </c>
      <c r="W24" s="33">
        <v>2.5</v>
      </c>
    </row>
    <row r="25" spans="1:23">
      <c r="A25" s="5" t="s">
        <v>101</v>
      </c>
      <c r="B25" s="5" t="s">
        <v>19</v>
      </c>
      <c r="C25" s="2">
        <v>2</v>
      </c>
      <c r="D25" s="2">
        <v>2</v>
      </c>
      <c r="E25" s="2">
        <v>0</v>
      </c>
      <c r="F25" s="2"/>
      <c r="G25" s="2">
        <v>2</v>
      </c>
      <c r="H25" s="2"/>
      <c r="I25" s="2">
        <v>2</v>
      </c>
      <c r="J25" s="2"/>
      <c r="K25" s="17" t="s">
        <v>88</v>
      </c>
      <c r="L25" s="2">
        <f t="shared" ref="L25:L37" si="3">(W25*16)/2</f>
        <v>0</v>
      </c>
      <c r="M25" s="33">
        <v>1</v>
      </c>
      <c r="N25" s="33"/>
      <c r="O25" s="33"/>
      <c r="P25" s="33"/>
      <c r="Q25" s="33"/>
      <c r="R25" s="33"/>
      <c r="S25" s="33"/>
      <c r="T25" s="33">
        <v>2</v>
      </c>
      <c r="U25" s="33">
        <f>L25*2</f>
        <v>0</v>
      </c>
      <c r="V25" s="2">
        <f>U25*T25</f>
        <v>0</v>
      </c>
      <c r="W25" s="19">
        <v>0</v>
      </c>
    </row>
    <row r="26" spans="1:23">
      <c r="A26" s="6"/>
      <c r="B26" s="6"/>
      <c r="C26" s="6"/>
      <c r="D26" s="6"/>
      <c r="E26" s="6"/>
      <c r="F26" s="6"/>
      <c r="G26" s="6"/>
      <c r="H26" s="3"/>
      <c r="I26" s="3"/>
      <c r="J26" s="3"/>
      <c r="K26" s="1" t="s">
        <v>16</v>
      </c>
      <c r="L26" s="2">
        <f t="shared" si="3"/>
        <v>16</v>
      </c>
      <c r="M26" s="33">
        <v>1</v>
      </c>
      <c r="N26" s="33">
        <v>15</v>
      </c>
      <c r="O26" s="33"/>
      <c r="P26" s="33"/>
      <c r="Q26" s="33"/>
      <c r="R26" s="33"/>
      <c r="S26" s="33"/>
      <c r="T26" s="33">
        <v>2</v>
      </c>
      <c r="U26" s="33">
        <f t="shared" ref="U26:U37" si="4">L26*2</f>
        <v>32</v>
      </c>
      <c r="V26" s="2">
        <f t="shared" ref="V26:V37" si="5">U26*T26</f>
        <v>64</v>
      </c>
      <c r="W26" s="33">
        <v>2</v>
      </c>
    </row>
    <row r="27" spans="1:23">
      <c r="A27" s="6"/>
      <c r="B27" s="6"/>
      <c r="C27" s="6"/>
      <c r="D27" s="6"/>
      <c r="E27" s="6"/>
      <c r="F27" s="6"/>
      <c r="G27" s="6"/>
      <c r="H27" s="3"/>
      <c r="I27" s="3"/>
      <c r="J27" s="3"/>
      <c r="K27" s="1" t="s">
        <v>21</v>
      </c>
      <c r="L27" s="2">
        <f t="shared" si="3"/>
        <v>16</v>
      </c>
      <c r="M27" s="33"/>
      <c r="N27" s="33">
        <v>16</v>
      </c>
      <c r="O27" s="33"/>
      <c r="P27" s="33"/>
      <c r="Q27" s="33"/>
      <c r="R27" s="33"/>
      <c r="S27" s="33"/>
      <c r="T27" s="33">
        <v>2</v>
      </c>
      <c r="U27" s="33">
        <f t="shared" si="4"/>
        <v>32</v>
      </c>
      <c r="V27" s="2">
        <f t="shared" si="5"/>
        <v>64</v>
      </c>
      <c r="W27" s="33">
        <v>2</v>
      </c>
    </row>
    <row r="28" spans="1:23">
      <c r="A28" s="11" t="s">
        <v>102</v>
      </c>
      <c r="B28" s="11" t="s">
        <v>31</v>
      </c>
      <c r="C28" s="10">
        <v>2</v>
      </c>
      <c r="D28" s="10">
        <v>2</v>
      </c>
      <c r="E28" s="10">
        <v>0</v>
      </c>
      <c r="F28" s="10"/>
      <c r="G28" s="10">
        <v>2</v>
      </c>
      <c r="H28" s="2"/>
      <c r="I28" s="2">
        <v>2</v>
      </c>
      <c r="J28" s="2"/>
      <c r="K28" s="17" t="s">
        <v>89</v>
      </c>
      <c r="L28" s="2">
        <f t="shared" si="3"/>
        <v>0</v>
      </c>
      <c r="M28" s="33">
        <v>1</v>
      </c>
      <c r="N28" s="33"/>
      <c r="O28" s="33"/>
      <c r="P28" s="33"/>
      <c r="Q28" s="33"/>
      <c r="R28" s="33"/>
      <c r="S28" s="33"/>
      <c r="T28" s="33">
        <v>2</v>
      </c>
      <c r="U28" s="33">
        <f t="shared" si="4"/>
        <v>0</v>
      </c>
      <c r="V28" s="2">
        <f t="shared" si="5"/>
        <v>0</v>
      </c>
      <c r="W28" s="19">
        <v>0</v>
      </c>
    </row>
    <row r="29" spans="1:23">
      <c r="A29" s="6"/>
      <c r="B29" s="6" t="s">
        <v>30</v>
      </c>
      <c r="C29" s="6"/>
      <c r="D29" s="6"/>
      <c r="E29" s="6"/>
      <c r="F29" s="6"/>
      <c r="G29" s="6"/>
      <c r="H29" s="3"/>
      <c r="I29" s="3"/>
      <c r="J29" s="3"/>
      <c r="K29" s="9" t="s">
        <v>18</v>
      </c>
      <c r="L29" s="2">
        <f t="shared" si="3"/>
        <v>8</v>
      </c>
      <c r="M29" s="33">
        <v>1</v>
      </c>
      <c r="N29" s="33">
        <v>7</v>
      </c>
      <c r="O29" s="33"/>
      <c r="P29" s="33"/>
      <c r="Q29" s="33"/>
      <c r="R29" s="33"/>
      <c r="S29" s="33"/>
      <c r="T29" s="33">
        <v>2</v>
      </c>
      <c r="U29" s="33">
        <f t="shared" si="4"/>
        <v>16</v>
      </c>
      <c r="V29" s="2">
        <f t="shared" si="5"/>
        <v>32</v>
      </c>
      <c r="W29" s="32">
        <v>1</v>
      </c>
    </row>
    <row r="30" spans="1:23">
      <c r="A30" s="6"/>
      <c r="B30" s="6"/>
      <c r="C30" s="6"/>
      <c r="D30" s="6"/>
      <c r="E30" s="6"/>
      <c r="F30" s="6"/>
      <c r="G30" s="6"/>
      <c r="H30" s="3"/>
      <c r="I30" s="3"/>
      <c r="J30" s="3"/>
      <c r="K30" s="9" t="s">
        <v>29</v>
      </c>
      <c r="L30" s="2">
        <f t="shared" si="3"/>
        <v>8</v>
      </c>
      <c r="M30" s="33"/>
      <c r="N30" s="33">
        <v>8</v>
      </c>
      <c r="O30" s="33"/>
      <c r="P30" s="33"/>
      <c r="Q30" s="33"/>
      <c r="R30" s="33"/>
      <c r="S30" s="33"/>
      <c r="T30" s="33">
        <v>2</v>
      </c>
      <c r="U30" s="33">
        <f t="shared" si="4"/>
        <v>16</v>
      </c>
      <c r="V30" s="2">
        <f t="shared" si="5"/>
        <v>32</v>
      </c>
      <c r="W30" s="32">
        <v>1</v>
      </c>
    </row>
    <row r="31" spans="1:23">
      <c r="A31" s="5" t="s">
        <v>103</v>
      </c>
      <c r="B31" s="5" t="s">
        <v>8</v>
      </c>
      <c r="C31" s="2">
        <v>2</v>
      </c>
      <c r="D31" s="2">
        <v>2</v>
      </c>
      <c r="E31" s="2">
        <v>0</v>
      </c>
      <c r="F31" s="2"/>
      <c r="G31" s="2">
        <v>2</v>
      </c>
      <c r="H31" s="2"/>
      <c r="I31" s="2">
        <v>2</v>
      </c>
      <c r="J31" s="2"/>
      <c r="K31" s="17" t="s">
        <v>90</v>
      </c>
      <c r="L31" s="2">
        <f t="shared" si="3"/>
        <v>0</v>
      </c>
      <c r="M31" s="33">
        <v>1</v>
      </c>
      <c r="N31" s="33"/>
      <c r="O31" s="33"/>
      <c r="P31" s="33"/>
      <c r="Q31" s="33"/>
      <c r="R31" s="33"/>
      <c r="S31" s="33"/>
      <c r="T31" s="33">
        <v>2</v>
      </c>
      <c r="U31" s="33">
        <f t="shared" si="4"/>
        <v>0</v>
      </c>
      <c r="V31" s="2">
        <f t="shared" si="5"/>
        <v>0</v>
      </c>
      <c r="W31" s="19">
        <v>0</v>
      </c>
    </row>
    <row r="32" spans="1:23">
      <c r="A32" s="6"/>
      <c r="B32" s="6"/>
      <c r="C32" s="3"/>
      <c r="D32" s="3"/>
      <c r="E32" s="3"/>
      <c r="F32" s="3"/>
      <c r="G32" s="3"/>
      <c r="H32" s="3"/>
      <c r="I32" s="3"/>
      <c r="J32" s="3"/>
      <c r="K32" s="5" t="s">
        <v>17</v>
      </c>
      <c r="L32" s="2">
        <f t="shared" si="3"/>
        <v>16</v>
      </c>
      <c r="M32" s="33">
        <v>1</v>
      </c>
      <c r="N32" s="33">
        <v>15</v>
      </c>
      <c r="O32" s="33"/>
      <c r="P32" s="33"/>
      <c r="Q32" s="33"/>
      <c r="R32" s="33"/>
      <c r="S32" s="33"/>
      <c r="T32" s="33">
        <v>2</v>
      </c>
      <c r="U32" s="33">
        <f t="shared" si="4"/>
        <v>32</v>
      </c>
      <c r="V32" s="2">
        <f t="shared" si="5"/>
        <v>64</v>
      </c>
      <c r="W32" s="33">
        <v>2</v>
      </c>
    </row>
    <row r="33" spans="1:23">
      <c r="A33" s="5" t="s">
        <v>104</v>
      </c>
      <c r="B33" s="5" t="s">
        <v>9</v>
      </c>
      <c r="C33" s="2">
        <v>2</v>
      </c>
      <c r="D33" s="2">
        <v>2</v>
      </c>
      <c r="E33" s="2">
        <v>0</v>
      </c>
      <c r="F33" s="2"/>
      <c r="G33" s="2">
        <v>2</v>
      </c>
      <c r="H33" s="2"/>
      <c r="I33" s="2">
        <v>2</v>
      </c>
      <c r="J33" s="2"/>
      <c r="K33" s="1" t="s">
        <v>109</v>
      </c>
      <c r="L33" s="2">
        <f t="shared" si="3"/>
        <v>8</v>
      </c>
      <c r="M33" s="33"/>
      <c r="N33" s="33">
        <v>8</v>
      </c>
      <c r="O33" s="33"/>
      <c r="P33" s="33"/>
      <c r="Q33" s="33"/>
      <c r="R33" s="33"/>
      <c r="S33" s="33"/>
      <c r="T33" s="33">
        <v>2</v>
      </c>
      <c r="U33" s="33">
        <f t="shared" si="4"/>
        <v>16</v>
      </c>
      <c r="V33" s="2">
        <f t="shared" si="5"/>
        <v>32</v>
      </c>
      <c r="W33" s="33">
        <v>1</v>
      </c>
    </row>
    <row r="34" spans="1:23">
      <c r="A34" s="7"/>
      <c r="B34" s="7"/>
      <c r="C34" s="7"/>
      <c r="D34" s="7"/>
      <c r="E34" s="7"/>
      <c r="F34" s="7"/>
      <c r="G34" s="7"/>
      <c r="H34" s="4"/>
      <c r="I34" s="4"/>
      <c r="J34" s="4"/>
      <c r="K34" s="1" t="s">
        <v>40</v>
      </c>
      <c r="L34" s="2">
        <f t="shared" si="3"/>
        <v>8</v>
      </c>
      <c r="M34" s="33"/>
      <c r="N34" s="33">
        <v>8</v>
      </c>
      <c r="O34" s="33"/>
      <c r="P34" s="33"/>
      <c r="Q34" s="33"/>
      <c r="R34" s="33"/>
      <c r="S34" s="33"/>
      <c r="T34" s="33">
        <v>2</v>
      </c>
      <c r="U34" s="33">
        <f t="shared" si="4"/>
        <v>16</v>
      </c>
      <c r="V34" s="2">
        <f t="shared" si="5"/>
        <v>32</v>
      </c>
      <c r="W34" s="33">
        <v>1</v>
      </c>
    </row>
    <row r="35" spans="1:23">
      <c r="A35" s="5" t="s">
        <v>105</v>
      </c>
      <c r="B35" s="5" t="s">
        <v>28</v>
      </c>
      <c r="C35" s="2">
        <v>2</v>
      </c>
      <c r="D35" s="2">
        <v>2</v>
      </c>
      <c r="E35" s="2">
        <v>0</v>
      </c>
      <c r="F35" s="2"/>
      <c r="G35" s="2">
        <v>2</v>
      </c>
      <c r="H35" s="2"/>
      <c r="I35" s="2">
        <v>2</v>
      </c>
      <c r="J35" s="2"/>
      <c r="K35" s="17" t="s">
        <v>114</v>
      </c>
      <c r="L35" s="33">
        <f t="shared" si="3"/>
        <v>8</v>
      </c>
      <c r="M35" s="33"/>
      <c r="N35" s="33">
        <v>2</v>
      </c>
      <c r="O35" s="33"/>
      <c r="P35" s="33"/>
      <c r="Q35" s="33">
        <v>6</v>
      </c>
      <c r="R35" s="33"/>
      <c r="S35" s="33"/>
      <c r="T35" s="33">
        <v>2</v>
      </c>
      <c r="U35" s="33">
        <f t="shared" si="4"/>
        <v>16</v>
      </c>
      <c r="V35" s="2">
        <f t="shared" si="5"/>
        <v>32</v>
      </c>
      <c r="W35" s="33">
        <v>1</v>
      </c>
    </row>
    <row r="36" spans="1:23">
      <c r="A36" s="6"/>
      <c r="B36" s="6"/>
      <c r="C36" s="3"/>
      <c r="D36" s="3"/>
      <c r="E36" s="3"/>
      <c r="F36" s="3"/>
      <c r="G36" s="3"/>
      <c r="H36" s="3"/>
      <c r="I36" s="3"/>
      <c r="J36" s="3"/>
      <c r="K36" s="1" t="s">
        <v>67</v>
      </c>
      <c r="L36" s="2">
        <f t="shared" si="3"/>
        <v>4</v>
      </c>
      <c r="M36" s="33"/>
      <c r="N36" s="33">
        <v>1</v>
      </c>
      <c r="O36" s="33"/>
      <c r="P36" s="33"/>
      <c r="Q36" s="33">
        <v>3</v>
      </c>
      <c r="R36" s="33"/>
      <c r="S36" s="33"/>
      <c r="T36" s="33">
        <v>2</v>
      </c>
      <c r="U36" s="33">
        <f t="shared" si="4"/>
        <v>8</v>
      </c>
      <c r="V36" s="2">
        <f t="shared" si="5"/>
        <v>16</v>
      </c>
      <c r="W36" s="19">
        <v>0.5</v>
      </c>
    </row>
    <row r="37" spans="1:23">
      <c r="A37" s="6"/>
      <c r="B37" s="6"/>
      <c r="C37" s="3"/>
      <c r="D37" s="3"/>
      <c r="E37" s="3"/>
      <c r="F37" s="3"/>
      <c r="G37" s="3"/>
      <c r="H37" s="3"/>
      <c r="I37" s="3"/>
      <c r="J37" s="3"/>
      <c r="K37" s="7" t="s">
        <v>68</v>
      </c>
      <c r="L37" s="2">
        <f t="shared" si="3"/>
        <v>4</v>
      </c>
      <c r="M37" s="33"/>
      <c r="N37" s="33">
        <v>1</v>
      </c>
      <c r="O37" s="33"/>
      <c r="P37" s="33"/>
      <c r="Q37" s="33">
        <v>3</v>
      </c>
      <c r="R37" s="33"/>
      <c r="S37" s="33"/>
      <c r="T37" s="33">
        <v>2</v>
      </c>
      <c r="U37" s="33">
        <f t="shared" si="4"/>
        <v>8</v>
      </c>
      <c r="V37" s="2">
        <f t="shared" si="5"/>
        <v>16</v>
      </c>
      <c r="W37" s="8">
        <v>0.5</v>
      </c>
    </row>
    <row r="38" spans="1:23">
      <c r="A38" s="38" t="s">
        <v>3</v>
      </c>
      <c r="B38" s="39"/>
      <c r="C38" s="39"/>
      <c r="D38" s="39"/>
      <c r="E38" s="39"/>
      <c r="F38" s="39"/>
      <c r="G38" s="39"/>
      <c r="H38" s="39"/>
      <c r="I38" s="39"/>
      <c r="J38" s="39"/>
      <c r="K38" s="40"/>
      <c r="L38" s="33">
        <f>SUM(L10:L37)</f>
        <v>190</v>
      </c>
      <c r="M38" s="38"/>
      <c r="N38" s="39"/>
      <c r="O38" s="39"/>
      <c r="P38" s="39"/>
      <c r="Q38" s="39"/>
      <c r="R38" s="39"/>
      <c r="S38" s="39"/>
      <c r="T38" s="40"/>
      <c r="U38" s="33">
        <f>SUM(U10:U37)</f>
        <v>568</v>
      </c>
      <c r="V38" s="33">
        <f>SUM(V10:V37)</f>
        <v>1136</v>
      </c>
      <c r="W38" s="33">
        <f>SUM(W10:W37)</f>
        <v>35.5</v>
      </c>
    </row>
    <row r="40" spans="1:23">
      <c r="L40" t="s">
        <v>73</v>
      </c>
    </row>
    <row r="41" spans="1:23">
      <c r="L41" t="s">
        <v>53</v>
      </c>
    </row>
    <row r="44" spans="1:23">
      <c r="L44" t="s">
        <v>54</v>
      </c>
    </row>
    <row r="47" spans="1:23">
      <c r="A47" t="s">
        <v>23</v>
      </c>
      <c r="C47" t="s">
        <v>57</v>
      </c>
      <c r="L47" t="s">
        <v>56</v>
      </c>
    </row>
    <row r="50" spans="1:12">
      <c r="A50" t="s">
        <v>58</v>
      </c>
      <c r="C50" t="s">
        <v>55</v>
      </c>
      <c r="L50" t="s">
        <v>10</v>
      </c>
    </row>
    <row r="73" spans="1:23">
      <c r="A73" s="48" t="s">
        <v>0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</row>
    <row r="74" spans="1:23">
      <c r="A74" s="48" t="s">
        <v>22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</row>
    <row r="75" spans="1:23">
      <c r="A75" s="48" t="s">
        <v>72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</row>
    <row r="78" spans="1:23">
      <c r="A78" t="s">
        <v>74</v>
      </c>
    </row>
    <row r="79" spans="1:23" ht="15" customHeight="1">
      <c r="A79" s="37" t="s">
        <v>1</v>
      </c>
      <c r="B79" s="37" t="s">
        <v>41</v>
      </c>
      <c r="C79" s="37" t="s">
        <v>2</v>
      </c>
      <c r="D79" s="41" t="s">
        <v>42</v>
      </c>
      <c r="E79" s="41"/>
      <c r="F79" s="41"/>
      <c r="G79" s="43" t="s">
        <v>46</v>
      </c>
      <c r="H79" s="44" t="s">
        <v>11</v>
      </c>
      <c r="I79" s="49" t="s">
        <v>47</v>
      </c>
      <c r="J79" s="49"/>
      <c r="K79" s="37" t="s">
        <v>4</v>
      </c>
      <c r="L79" s="42" t="s">
        <v>48</v>
      </c>
      <c r="M79" s="38" t="s">
        <v>50</v>
      </c>
      <c r="N79" s="39"/>
      <c r="O79" s="39"/>
      <c r="P79" s="39"/>
      <c r="Q79" s="39"/>
      <c r="R79" s="39"/>
      <c r="S79" s="40"/>
      <c r="T79" s="47" t="s">
        <v>69</v>
      </c>
      <c r="U79" s="47" t="s">
        <v>3</v>
      </c>
      <c r="V79" s="42" t="s">
        <v>49</v>
      </c>
      <c r="W79" s="43" t="s">
        <v>70</v>
      </c>
    </row>
    <row r="80" spans="1:23">
      <c r="A80" s="37"/>
      <c r="B80" s="37"/>
      <c r="C80" s="37"/>
      <c r="D80" s="37" t="s">
        <v>43</v>
      </c>
      <c r="E80" s="37" t="s">
        <v>44</v>
      </c>
      <c r="F80" s="37" t="s">
        <v>45</v>
      </c>
      <c r="G80" s="43"/>
      <c r="H80" s="45"/>
      <c r="I80" s="49"/>
      <c r="J80" s="49"/>
      <c r="K80" s="37"/>
      <c r="L80" s="42"/>
      <c r="M80" s="38" t="s">
        <v>5</v>
      </c>
      <c r="N80" s="39"/>
      <c r="O80" s="39"/>
      <c r="P80" s="40"/>
      <c r="Q80" s="41" t="s">
        <v>6</v>
      </c>
      <c r="R80" s="41"/>
      <c r="S80" s="41"/>
      <c r="T80" s="47"/>
      <c r="U80" s="47"/>
      <c r="V80" s="42"/>
      <c r="W80" s="43"/>
    </row>
    <row r="81" spans="1:23">
      <c r="A81" s="37"/>
      <c r="B81" s="37"/>
      <c r="C81" s="37"/>
      <c r="D81" s="37"/>
      <c r="E81" s="37"/>
      <c r="F81" s="37"/>
      <c r="G81" s="43"/>
      <c r="H81" s="46"/>
      <c r="I81" s="33" t="s">
        <v>5</v>
      </c>
      <c r="J81" s="33" t="s">
        <v>6</v>
      </c>
      <c r="K81" s="37"/>
      <c r="L81" s="42"/>
      <c r="M81" s="31">
        <v>1</v>
      </c>
      <c r="N81" s="33">
        <v>2</v>
      </c>
      <c r="O81" s="33">
        <v>3</v>
      </c>
      <c r="P81" s="33">
        <v>4</v>
      </c>
      <c r="Q81" s="33">
        <v>2</v>
      </c>
      <c r="R81" s="33">
        <v>3</v>
      </c>
      <c r="S81" s="33">
        <v>4</v>
      </c>
      <c r="T81" s="47"/>
      <c r="U81" s="47"/>
      <c r="V81" s="42"/>
      <c r="W81" s="43"/>
    </row>
    <row r="82" spans="1:23">
      <c r="A82" s="5" t="s">
        <v>75</v>
      </c>
      <c r="B82" s="5" t="s">
        <v>76</v>
      </c>
      <c r="C82" s="10">
        <v>6</v>
      </c>
      <c r="D82" s="10">
        <v>3</v>
      </c>
      <c r="E82" s="10">
        <v>3</v>
      </c>
      <c r="F82" s="10"/>
      <c r="G82" s="22">
        <v>9</v>
      </c>
      <c r="H82" s="20">
        <v>13.5</v>
      </c>
      <c r="I82" s="2">
        <v>4</v>
      </c>
      <c r="J82" s="2">
        <v>4</v>
      </c>
      <c r="K82" s="29" t="s">
        <v>79</v>
      </c>
      <c r="L82" s="2">
        <f t="shared" ref="L82:L107" si="6">(W82*16)/4</f>
        <v>14</v>
      </c>
      <c r="M82" s="23"/>
      <c r="N82" s="2"/>
      <c r="O82" s="2"/>
      <c r="P82" s="2">
        <v>6</v>
      </c>
      <c r="Q82" s="2"/>
      <c r="R82" s="2"/>
      <c r="S82" s="2">
        <v>8</v>
      </c>
      <c r="T82" s="24">
        <v>2</v>
      </c>
      <c r="U82" s="2">
        <f>L82*4</f>
        <v>56</v>
      </c>
      <c r="V82" s="2">
        <f>U82*T82</f>
        <v>112</v>
      </c>
      <c r="W82" s="33">
        <v>3.5</v>
      </c>
    </row>
    <row r="83" spans="1:23">
      <c r="A83" s="6"/>
      <c r="B83" s="6" t="s">
        <v>77</v>
      </c>
      <c r="C83" s="6"/>
      <c r="D83" s="6"/>
      <c r="E83" s="6"/>
      <c r="F83" s="6"/>
      <c r="G83" s="6"/>
      <c r="H83" s="6"/>
      <c r="I83" s="6"/>
      <c r="J83" s="6"/>
      <c r="K83" s="1" t="s">
        <v>96</v>
      </c>
      <c r="L83" s="2">
        <f t="shared" si="6"/>
        <v>4</v>
      </c>
      <c r="M83" s="33"/>
      <c r="N83" s="33"/>
      <c r="O83" s="33"/>
      <c r="P83" s="33">
        <v>4</v>
      </c>
      <c r="Q83" s="33"/>
      <c r="R83" s="33"/>
      <c r="S83" s="33"/>
      <c r="T83" s="33">
        <v>2</v>
      </c>
      <c r="U83" s="2">
        <f t="shared" ref="U83:U107" si="7">L83*4</f>
        <v>16</v>
      </c>
      <c r="V83" s="2">
        <f t="shared" ref="V83:V113" si="8">U83*T83</f>
        <v>32</v>
      </c>
      <c r="W83" s="33">
        <v>1</v>
      </c>
    </row>
    <row r="84" spans="1:23">
      <c r="A84" s="6"/>
      <c r="B84" s="6" t="s">
        <v>78</v>
      </c>
      <c r="C84" s="25"/>
      <c r="D84" s="25"/>
      <c r="E84" s="25"/>
      <c r="F84" s="25"/>
      <c r="G84" s="27"/>
      <c r="H84" s="12"/>
      <c r="I84" s="3"/>
      <c r="J84" s="3"/>
      <c r="K84" s="1" t="s">
        <v>91</v>
      </c>
      <c r="L84" s="2">
        <f t="shared" si="6"/>
        <v>4</v>
      </c>
      <c r="M84" s="31"/>
      <c r="N84" s="33"/>
      <c r="O84" s="33"/>
      <c r="P84" s="33">
        <v>4</v>
      </c>
      <c r="Q84" s="33"/>
      <c r="R84" s="33"/>
      <c r="S84" s="33"/>
      <c r="T84" s="24">
        <v>2</v>
      </c>
      <c r="U84" s="2">
        <f t="shared" si="7"/>
        <v>16</v>
      </c>
      <c r="V84" s="2">
        <f t="shared" si="8"/>
        <v>32</v>
      </c>
      <c r="W84" s="33">
        <v>1</v>
      </c>
    </row>
    <row r="85" spans="1:23">
      <c r="A85" s="6"/>
      <c r="B85" s="6"/>
      <c r="C85" s="25"/>
      <c r="D85" s="25"/>
      <c r="E85" s="25"/>
      <c r="F85" s="25"/>
      <c r="G85" s="27"/>
      <c r="H85" s="12"/>
      <c r="I85" s="3"/>
      <c r="J85" s="3"/>
      <c r="K85" s="1" t="s">
        <v>92</v>
      </c>
      <c r="L85" s="2">
        <f t="shared" si="6"/>
        <v>4</v>
      </c>
      <c r="M85" s="31"/>
      <c r="N85" s="33"/>
      <c r="O85" s="33"/>
      <c r="P85" s="33">
        <v>2</v>
      </c>
      <c r="Q85" s="33"/>
      <c r="R85" s="33"/>
      <c r="S85" s="33">
        <v>2</v>
      </c>
      <c r="T85" s="24">
        <v>2</v>
      </c>
      <c r="U85" s="2">
        <f t="shared" si="7"/>
        <v>16</v>
      </c>
      <c r="V85" s="2">
        <f t="shared" si="8"/>
        <v>32</v>
      </c>
      <c r="W85" s="33">
        <v>1</v>
      </c>
    </row>
    <row r="86" spans="1:23">
      <c r="A86" s="6"/>
      <c r="B86" s="6"/>
      <c r="C86" s="25"/>
      <c r="D86" s="25"/>
      <c r="E86" s="25"/>
      <c r="F86" s="25"/>
      <c r="G86" s="27"/>
      <c r="H86" s="12"/>
      <c r="I86" s="3"/>
      <c r="J86" s="3"/>
      <c r="K86" s="1" t="s">
        <v>115</v>
      </c>
      <c r="L86" s="2">
        <f t="shared" si="6"/>
        <v>2</v>
      </c>
      <c r="M86" s="31"/>
      <c r="N86" s="33"/>
      <c r="O86" s="33"/>
      <c r="P86" s="33">
        <v>2</v>
      </c>
      <c r="Q86" s="33"/>
      <c r="R86" s="33"/>
      <c r="S86" s="33"/>
      <c r="T86" s="24">
        <v>2</v>
      </c>
      <c r="U86" s="2">
        <f t="shared" si="7"/>
        <v>8</v>
      </c>
      <c r="V86" s="2">
        <f t="shared" si="8"/>
        <v>16</v>
      </c>
      <c r="W86" s="33">
        <v>0.5</v>
      </c>
    </row>
    <row r="87" spans="1:23">
      <c r="A87" s="6"/>
      <c r="B87" s="6"/>
      <c r="C87" s="25"/>
      <c r="D87" s="25"/>
      <c r="E87" s="25"/>
      <c r="F87" s="25"/>
      <c r="G87" s="27"/>
      <c r="H87" s="12"/>
      <c r="I87" s="3"/>
      <c r="J87" s="3"/>
      <c r="K87" s="1" t="s">
        <v>93</v>
      </c>
      <c r="L87" s="2">
        <f t="shared" si="6"/>
        <v>10</v>
      </c>
      <c r="M87" s="31"/>
      <c r="N87" s="33"/>
      <c r="O87" s="33"/>
      <c r="P87" s="33">
        <v>2</v>
      </c>
      <c r="Q87" s="33"/>
      <c r="R87" s="33"/>
      <c r="S87" s="33">
        <v>8</v>
      </c>
      <c r="T87" s="24">
        <v>2</v>
      </c>
      <c r="U87" s="2">
        <f t="shared" si="7"/>
        <v>40</v>
      </c>
      <c r="V87" s="2">
        <f t="shared" si="8"/>
        <v>80</v>
      </c>
      <c r="W87" s="33">
        <v>2.5</v>
      </c>
    </row>
    <row r="88" spans="1:23">
      <c r="A88" s="6"/>
      <c r="B88" s="6"/>
      <c r="C88" s="25"/>
      <c r="D88" s="25"/>
      <c r="E88" s="25"/>
      <c r="F88" s="25"/>
      <c r="G88" s="27"/>
      <c r="H88" s="12"/>
      <c r="I88" s="3"/>
      <c r="J88" s="3"/>
      <c r="K88" s="1" t="s">
        <v>94</v>
      </c>
      <c r="L88" s="2">
        <f t="shared" si="6"/>
        <v>8</v>
      </c>
      <c r="M88" s="31"/>
      <c r="N88" s="33"/>
      <c r="O88" s="33"/>
      <c r="P88" s="33"/>
      <c r="Q88" s="33"/>
      <c r="R88" s="33"/>
      <c r="S88" s="33">
        <v>8</v>
      </c>
      <c r="T88" s="24">
        <v>2</v>
      </c>
      <c r="U88" s="2">
        <f t="shared" si="7"/>
        <v>32</v>
      </c>
      <c r="V88" s="2">
        <f t="shared" si="8"/>
        <v>64</v>
      </c>
      <c r="W88" s="33">
        <v>2</v>
      </c>
    </row>
    <row r="89" spans="1:23">
      <c r="A89" s="7"/>
      <c r="B89" s="7"/>
      <c r="C89" s="26"/>
      <c r="D89" s="26"/>
      <c r="E89" s="26"/>
      <c r="F89" s="26"/>
      <c r="G89" s="28"/>
      <c r="H89" s="21"/>
      <c r="I89" s="4"/>
      <c r="J89" s="4"/>
      <c r="K89" s="1" t="s">
        <v>95</v>
      </c>
      <c r="L89" s="2">
        <f t="shared" si="6"/>
        <v>8</v>
      </c>
      <c r="M89" s="31"/>
      <c r="N89" s="33"/>
      <c r="O89" s="33"/>
      <c r="P89" s="33"/>
      <c r="Q89" s="33"/>
      <c r="R89" s="33"/>
      <c r="S89" s="33">
        <v>8</v>
      </c>
      <c r="T89" s="24">
        <v>2</v>
      </c>
      <c r="U89" s="2">
        <f t="shared" si="7"/>
        <v>32</v>
      </c>
      <c r="V89" s="2">
        <f t="shared" si="8"/>
        <v>64</v>
      </c>
      <c r="W89" s="33">
        <v>2</v>
      </c>
    </row>
    <row r="90" spans="1:23">
      <c r="A90" s="5" t="s">
        <v>32</v>
      </c>
      <c r="B90" s="5" t="s">
        <v>33</v>
      </c>
      <c r="C90" s="2">
        <v>4</v>
      </c>
      <c r="D90" s="2">
        <v>2</v>
      </c>
      <c r="E90" s="2">
        <v>2</v>
      </c>
      <c r="F90" s="2"/>
      <c r="G90" s="2">
        <v>6</v>
      </c>
      <c r="H90" s="16">
        <v>9</v>
      </c>
      <c r="I90" s="16">
        <v>4</v>
      </c>
      <c r="J90" s="16">
        <v>4</v>
      </c>
      <c r="K90" s="14" t="s">
        <v>107</v>
      </c>
      <c r="L90" s="2">
        <f t="shared" si="6"/>
        <v>2</v>
      </c>
      <c r="M90" s="33"/>
      <c r="N90" s="33"/>
      <c r="O90" s="33"/>
      <c r="P90" s="33">
        <v>2</v>
      </c>
      <c r="Q90" s="33"/>
      <c r="R90" s="33"/>
      <c r="S90" s="33"/>
      <c r="T90" s="24">
        <v>2</v>
      </c>
      <c r="U90" s="2">
        <f t="shared" si="7"/>
        <v>8</v>
      </c>
      <c r="V90" s="2">
        <f t="shared" si="8"/>
        <v>16</v>
      </c>
      <c r="W90" s="13">
        <v>0.5</v>
      </c>
    </row>
    <row r="91" spans="1:23">
      <c r="A91" s="6"/>
      <c r="B91" s="6"/>
      <c r="C91" s="6"/>
      <c r="D91" s="6"/>
      <c r="E91" s="6"/>
      <c r="F91" s="6"/>
      <c r="G91" s="6"/>
      <c r="H91" s="6"/>
      <c r="I91" s="6"/>
      <c r="J91" s="6"/>
      <c r="K91" s="14" t="s">
        <v>110</v>
      </c>
      <c r="L91" s="2">
        <f t="shared" si="6"/>
        <v>4</v>
      </c>
      <c r="M91" s="33"/>
      <c r="N91" s="33"/>
      <c r="O91" s="33"/>
      <c r="P91" s="33"/>
      <c r="Q91" s="33"/>
      <c r="R91" s="33"/>
      <c r="S91" s="33">
        <v>4</v>
      </c>
      <c r="T91" s="24">
        <v>2</v>
      </c>
      <c r="U91" s="2">
        <f t="shared" si="7"/>
        <v>16</v>
      </c>
      <c r="V91" s="2">
        <f t="shared" si="8"/>
        <v>32</v>
      </c>
      <c r="W91" s="13">
        <v>1</v>
      </c>
    </row>
    <row r="92" spans="1:23">
      <c r="A92" s="6"/>
      <c r="B92" s="6"/>
      <c r="C92" s="6"/>
      <c r="D92" s="6"/>
      <c r="E92" s="6"/>
      <c r="F92" s="6"/>
      <c r="G92" s="6"/>
      <c r="H92" s="6"/>
      <c r="I92" s="6"/>
      <c r="J92" s="6"/>
      <c r="K92" s="14" t="s">
        <v>96</v>
      </c>
      <c r="L92" s="2">
        <f t="shared" si="6"/>
        <v>8</v>
      </c>
      <c r="M92" s="33"/>
      <c r="N92" s="33"/>
      <c r="O92" s="33"/>
      <c r="P92" s="33">
        <v>2</v>
      </c>
      <c r="Q92" s="33"/>
      <c r="R92" s="33"/>
      <c r="S92" s="33">
        <v>6</v>
      </c>
      <c r="T92" s="24">
        <v>2</v>
      </c>
      <c r="U92" s="2">
        <f t="shared" si="7"/>
        <v>32</v>
      </c>
      <c r="V92" s="2">
        <f t="shared" si="8"/>
        <v>64</v>
      </c>
      <c r="W92" s="13">
        <v>2</v>
      </c>
    </row>
    <row r="93" spans="1:23">
      <c r="A93" s="6"/>
      <c r="B93" s="6"/>
      <c r="C93" s="6"/>
      <c r="D93" s="6"/>
      <c r="E93" s="6"/>
      <c r="F93" s="6"/>
      <c r="G93" s="6"/>
      <c r="H93" s="6"/>
      <c r="I93" s="6"/>
      <c r="J93" s="6"/>
      <c r="K93" s="14" t="s">
        <v>112</v>
      </c>
      <c r="L93" s="2">
        <f t="shared" si="6"/>
        <v>12</v>
      </c>
      <c r="M93" s="33"/>
      <c r="N93" s="33"/>
      <c r="O93" s="33"/>
      <c r="P93" s="33">
        <v>4</v>
      </c>
      <c r="Q93" s="33"/>
      <c r="R93" s="33"/>
      <c r="S93" s="33">
        <v>8</v>
      </c>
      <c r="T93" s="24">
        <v>2</v>
      </c>
      <c r="U93" s="2">
        <f t="shared" si="7"/>
        <v>48</v>
      </c>
      <c r="V93" s="2">
        <f t="shared" si="8"/>
        <v>96</v>
      </c>
      <c r="W93" s="13">
        <v>3</v>
      </c>
    </row>
    <row r="94" spans="1:23">
      <c r="A94" s="7"/>
      <c r="B94" s="7"/>
      <c r="C94" s="7"/>
      <c r="D94" s="7"/>
      <c r="E94" s="7"/>
      <c r="F94" s="7"/>
      <c r="G94" s="7"/>
      <c r="H94" s="7"/>
      <c r="I94" s="7"/>
      <c r="J94" s="7"/>
      <c r="K94" s="14" t="s">
        <v>111</v>
      </c>
      <c r="L94" s="2">
        <f t="shared" si="6"/>
        <v>10</v>
      </c>
      <c r="M94" s="33"/>
      <c r="N94" s="33"/>
      <c r="O94" s="33"/>
      <c r="P94" s="33">
        <v>4</v>
      </c>
      <c r="Q94" s="33"/>
      <c r="R94" s="33"/>
      <c r="S94" s="33">
        <v>6</v>
      </c>
      <c r="T94" s="24">
        <v>2</v>
      </c>
      <c r="U94" s="2">
        <f t="shared" si="7"/>
        <v>40</v>
      </c>
      <c r="V94" s="2">
        <f t="shared" si="8"/>
        <v>80</v>
      </c>
      <c r="W94" s="13">
        <v>2.5</v>
      </c>
    </row>
    <row r="95" spans="1:23">
      <c r="A95" s="5" t="s">
        <v>34</v>
      </c>
      <c r="B95" s="5" t="s">
        <v>35</v>
      </c>
      <c r="C95" s="2">
        <v>6</v>
      </c>
      <c r="D95" s="2">
        <v>3</v>
      </c>
      <c r="E95" s="2">
        <v>3</v>
      </c>
      <c r="F95" s="5"/>
      <c r="G95" s="2">
        <v>9</v>
      </c>
      <c r="H95" s="2">
        <v>13.5</v>
      </c>
      <c r="I95" s="2">
        <v>4</v>
      </c>
      <c r="J95" s="2">
        <v>4</v>
      </c>
      <c r="K95" s="14" t="s">
        <v>108</v>
      </c>
      <c r="L95" s="2">
        <f t="shared" si="6"/>
        <v>2</v>
      </c>
      <c r="M95" s="33"/>
      <c r="N95" s="33"/>
      <c r="O95" s="33"/>
      <c r="P95" s="33">
        <v>2</v>
      </c>
      <c r="Q95" s="33"/>
      <c r="R95" s="33"/>
      <c r="S95" s="33"/>
      <c r="T95" s="24">
        <v>2</v>
      </c>
      <c r="U95" s="2">
        <f t="shared" si="7"/>
        <v>8</v>
      </c>
      <c r="V95" s="2">
        <f t="shared" si="8"/>
        <v>16</v>
      </c>
      <c r="W95" s="13">
        <v>0.5</v>
      </c>
    </row>
    <row r="96" spans="1:23">
      <c r="A96" s="6"/>
      <c r="B96" s="6"/>
      <c r="C96" s="3"/>
      <c r="D96" s="3"/>
      <c r="E96" s="3"/>
      <c r="F96" s="6"/>
      <c r="G96" s="6"/>
      <c r="H96" s="3"/>
      <c r="I96" s="3"/>
      <c r="J96" s="3"/>
      <c r="K96" s="14" t="s">
        <v>96</v>
      </c>
      <c r="L96" s="2">
        <f t="shared" si="6"/>
        <v>10</v>
      </c>
      <c r="M96" s="33"/>
      <c r="N96" s="33"/>
      <c r="O96" s="33"/>
      <c r="P96" s="33">
        <v>3</v>
      </c>
      <c r="Q96" s="33"/>
      <c r="R96" s="33"/>
      <c r="S96" s="33">
        <v>7</v>
      </c>
      <c r="T96" s="24">
        <v>2</v>
      </c>
      <c r="U96" s="2">
        <f t="shared" si="7"/>
        <v>40</v>
      </c>
      <c r="V96" s="2">
        <f t="shared" si="8"/>
        <v>80</v>
      </c>
      <c r="W96" s="13">
        <v>2.5</v>
      </c>
    </row>
    <row r="97" spans="1:23">
      <c r="A97" s="6"/>
      <c r="B97" s="6"/>
      <c r="C97" s="3"/>
      <c r="D97" s="3"/>
      <c r="E97" s="3"/>
      <c r="F97" s="6"/>
      <c r="G97" s="6"/>
      <c r="H97" s="3"/>
      <c r="I97" s="3"/>
      <c r="J97" s="3"/>
      <c r="K97" s="14" t="s">
        <v>97</v>
      </c>
      <c r="L97" s="2">
        <f t="shared" si="6"/>
        <v>8</v>
      </c>
      <c r="M97" s="33"/>
      <c r="N97" s="33"/>
      <c r="O97" s="33"/>
      <c r="P97" s="33">
        <v>1</v>
      </c>
      <c r="Q97" s="33"/>
      <c r="R97" s="33"/>
      <c r="S97" s="33">
        <v>7</v>
      </c>
      <c r="T97" s="24">
        <v>2</v>
      </c>
      <c r="U97" s="2">
        <f t="shared" si="7"/>
        <v>32</v>
      </c>
      <c r="V97" s="2">
        <f t="shared" si="8"/>
        <v>64</v>
      </c>
      <c r="W97" s="13">
        <v>2</v>
      </c>
    </row>
    <row r="98" spans="1:23">
      <c r="A98" s="6"/>
      <c r="B98" s="6"/>
      <c r="C98" s="3"/>
      <c r="D98" s="3"/>
      <c r="E98" s="3"/>
      <c r="F98" s="6"/>
      <c r="G98" s="6"/>
      <c r="H98" s="3"/>
      <c r="I98" s="3"/>
      <c r="J98" s="3"/>
      <c r="K98" s="14" t="s">
        <v>94</v>
      </c>
      <c r="L98" s="2">
        <f t="shared" si="6"/>
        <v>4</v>
      </c>
      <c r="M98" s="33"/>
      <c r="N98" s="33"/>
      <c r="O98" s="33"/>
      <c r="P98" s="33">
        <v>4</v>
      </c>
      <c r="Q98" s="33"/>
      <c r="R98" s="33"/>
      <c r="S98" s="33"/>
      <c r="T98" s="24">
        <v>2</v>
      </c>
      <c r="U98" s="2">
        <f t="shared" si="7"/>
        <v>16</v>
      </c>
      <c r="V98" s="2">
        <f t="shared" si="8"/>
        <v>32</v>
      </c>
      <c r="W98" s="13">
        <v>1</v>
      </c>
    </row>
    <row r="99" spans="1:23">
      <c r="A99" s="6"/>
      <c r="B99" s="6"/>
      <c r="C99" s="3"/>
      <c r="D99" s="3"/>
      <c r="E99" s="3"/>
      <c r="F99" s="6"/>
      <c r="G99" s="6"/>
      <c r="H99" s="3"/>
      <c r="I99" s="3"/>
      <c r="J99" s="3"/>
      <c r="K99" s="1" t="s">
        <v>20</v>
      </c>
      <c r="L99" s="2">
        <f t="shared" si="6"/>
        <v>10</v>
      </c>
      <c r="M99" s="33"/>
      <c r="N99" s="33"/>
      <c r="O99" s="33"/>
      <c r="P99" s="33">
        <v>3</v>
      </c>
      <c r="Q99" s="33"/>
      <c r="R99" s="33"/>
      <c r="S99" s="33">
        <v>7</v>
      </c>
      <c r="T99" s="24">
        <v>2</v>
      </c>
      <c r="U99" s="2">
        <f t="shared" si="7"/>
        <v>40</v>
      </c>
      <c r="V99" s="2">
        <f t="shared" si="8"/>
        <v>80</v>
      </c>
      <c r="W99" s="13">
        <v>2.5</v>
      </c>
    </row>
    <row r="100" spans="1:23">
      <c r="A100" s="6"/>
      <c r="B100" s="6"/>
      <c r="C100" s="3"/>
      <c r="D100" s="3"/>
      <c r="E100" s="3"/>
      <c r="F100" s="6"/>
      <c r="G100" s="6"/>
      <c r="H100" s="3"/>
      <c r="I100" s="3"/>
      <c r="J100" s="3"/>
      <c r="K100" s="14" t="s">
        <v>98</v>
      </c>
      <c r="L100" s="2">
        <f t="shared" si="6"/>
        <v>14</v>
      </c>
      <c r="M100" s="33"/>
      <c r="N100" s="33"/>
      <c r="O100" s="33"/>
      <c r="P100" s="33">
        <v>7</v>
      </c>
      <c r="Q100" s="33"/>
      <c r="R100" s="33"/>
      <c r="S100" s="33">
        <v>7</v>
      </c>
      <c r="T100" s="24">
        <v>2</v>
      </c>
      <c r="U100" s="2">
        <f t="shared" si="7"/>
        <v>56</v>
      </c>
      <c r="V100" s="2">
        <f t="shared" si="8"/>
        <v>112</v>
      </c>
      <c r="W100" s="13">
        <v>3.5</v>
      </c>
    </row>
    <row r="101" spans="1:23">
      <c r="A101" s="7"/>
      <c r="B101" s="7"/>
      <c r="C101" s="4"/>
      <c r="D101" s="4"/>
      <c r="E101" s="4"/>
      <c r="F101" s="7"/>
      <c r="G101" s="7"/>
      <c r="H101" s="4"/>
      <c r="I101" s="4"/>
      <c r="J101" s="4"/>
      <c r="K101" s="14" t="s">
        <v>112</v>
      </c>
      <c r="L101" s="2">
        <f t="shared" si="6"/>
        <v>6</v>
      </c>
      <c r="M101" s="33"/>
      <c r="N101" s="33"/>
      <c r="O101" s="33"/>
      <c r="P101" s="33">
        <v>6</v>
      </c>
      <c r="Q101" s="33"/>
      <c r="R101" s="33"/>
      <c r="S101" s="33"/>
      <c r="T101" s="24">
        <v>2</v>
      </c>
      <c r="U101" s="2">
        <f t="shared" si="7"/>
        <v>24</v>
      </c>
      <c r="V101" s="2">
        <f t="shared" si="8"/>
        <v>48</v>
      </c>
      <c r="W101" s="13">
        <v>1.5</v>
      </c>
    </row>
    <row r="102" spans="1:23">
      <c r="A102" s="5" t="s">
        <v>36</v>
      </c>
      <c r="B102" s="5" t="s">
        <v>37</v>
      </c>
      <c r="C102" s="2">
        <v>3</v>
      </c>
      <c r="D102" s="2">
        <v>2</v>
      </c>
      <c r="E102" s="2">
        <v>1</v>
      </c>
      <c r="F102" s="5"/>
      <c r="G102" s="2">
        <v>4</v>
      </c>
      <c r="H102" s="2">
        <v>6</v>
      </c>
      <c r="I102" s="2">
        <v>4</v>
      </c>
      <c r="J102" s="2">
        <v>4</v>
      </c>
      <c r="K102" s="14" t="s">
        <v>107</v>
      </c>
      <c r="L102" s="2">
        <f t="shared" si="6"/>
        <v>2</v>
      </c>
      <c r="M102" s="33"/>
      <c r="N102" s="33"/>
      <c r="O102" s="33"/>
      <c r="P102" s="33">
        <v>2</v>
      </c>
      <c r="Q102" s="33"/>
      <c r="R102" s="33"/>
      <c r="S102" s="33"/>
      <c r="T102" s="24">
        <v>2</v>
      </c>
      <c r="U102" s="2">
        <f t="shared" si="7"/>
        <v>8</v>
      </c>
      <c r="V102" s="2">
        <f t="shared" si="8"/>
        <v>16</v>
      </c>
      <c r="W102" s="13">
        <v>0.5</v>
      </c>
    </row>
    <row r="103" spans="1:23">
      <c r="A103" s="6"/>
      <c r="B103" s="6"/>
      <c r="C103" s="3"/>
      <c r="D103" s="3"/>
      <c r="E103" s="3"/>
      <c r="F103" s="6"/>
      <c r="G103" s="6"/>
      <c r="H103" s="3"/>
      <c r="I103" s="3"/>
      <c r="J103" s="3"/>
      <c r="K103" s="14" t="s">
        <v>110</v>
      </c>
      <c r="L103" s="2">
        <f t="shared" si="6"/>
        <v>6</v>
      </c>
      <c r="M103" s="33"/>
      <c r="N103" s="33"/>
      <c r="O103" s="33"/>
      <c r="P103" s="33">
        <v>2</v>
      </c>
      <c r="Q103" s="33"/>
      <c r="R103" s="33"/>
      <c r="S103" s="33">
        <v>4</v>
      </c>
      <c r="T103" s="24">
        <v>2</v>
      </c>
      <c r="U103" s="2">
        <f t="shared" si="7"/>
        <v>24</v>
      </c>
      <c r="V103" s="2">
        <f t="shared" si="8"/>
        <v>48</v>
      </c>
      <c r="W103" s="13">
        <v>1.5</v>
      </c>
    </row>
    <row r="104" spans="1:23">
      <c r="A104" s="6"/>
      <c r="B104" s="6"/>
      <c r="C104" s="3"/>
      <c r="D104" s="3"/>
      <c r="E104" s="3"/>
      <c r="F104" s="6"/>
      <c r="G104" s="6"/>
      <c r="H104" s="3"/>
      <c r="I104" s="3"/>
      <c r="J104" s="3"/>
      <c r="K104" s="14" t="s">
        <v>96</v>
      </c>
      <c r="L104" s="2">
        <f t="shared" si="6"/>
        <v>2</v>
      </c>
      <c r="M104" s="33"/>
      <c r="N104" s="33"/>
      <c r="O104" s="33"/>
      <c r="P104" s="33"/>
      <c r="Q104" s="33"/>
      <c r="R104" s="33"/>
      <c r="S104" s="33">
        <v>2</v>
      </c>
      <c r="T104" s="24">
        <v>2</v>
      </c>
      <c r="U104" s="2">
        <f t="shared" si="7"/>
        <v>8</v>
      </c>
      <c r="V104" s="2">
        <f t="shared" si="8"/>
        <v>16</v>
      </c>
      <c r="W104" s="13">
        <v>0.5</v>
      </c>
    </row>
    <row r="105" spans="1:23">
      <c r="A105" s="6"/>
      <c r="B105" s="6"/>
      <c r="C105" s="3"/>
      <c r="D105" s="3"/>
      <c r="E105" s="3"/>
      <c r="F105" s="6"/>
      <c r="G105" s="6"/>
      <c r="H105" s="3"/>
      <c r="I105" s="3"/>
      <c r="J105" s="3"/>
      <c r="K105" s="14" t="s">
        <v>99</v>
      </c>
      <c r="L105" s="2">
        <f t="shared" si="6"/>
        <v>6</v>
      </c>
      <c r="M105" s="33"/>
      <c r="N105" s="33"/>
      <c r="O105" s="33"/>
      <c r="P105" s="33">
        <v>4</v>
      </c>
      <c r="Q105" s="33"/>
      <c r="R105" s="33"/>
      <c r="S105" s="33">
        <v>2</v>
      </c>
      <c r="T105" s="24">
        <v>2</v>
      </c>
      <c r="U105" s="2">
        <f t="shared" si="7"/>
        <v>24</v>
      </c>
      <c r="V105" s="2">
        <f t="shared" si="8"/>
        <v>48</v>
      </c>
      <c r="W105" s="13">
        <v>1.5</v>
      </c>
    </row>
    <row r="106" spans="1:23">
      <c r="A106" s="6"/>
      <c r="B106" s="6"/>
      <c r="C106" s="3"/>
      <c r="D106" s="3"/>
      <c r="E106" s="3"/>
      <c r="F106" s="6"/>
      <c r="G106" s="6"/>
      <c r="H106" s="3"/>
      <c r="I106" s="3"/>
      <c r="J106" s="3"/>
      <c r="K106" s="14" t="s">
        <v>94</v>
      </c>
      <c r="L106" s="2">
        <f t="shared" si="6"/>
        <v>2</v>
      </c>
      <c r="M106" s="33"/>
      <c r="N106" s="33"/>
      <c r="O106" s="33"/>
      <c r="P106" s="33">
        <v>2</v>
      </c>
      <c r="Q106" s="33"/>
      <c r="R106" s="33"/>
      <c r="S106" s="33"/>
      <c r="T106" s="24">
        <v>2</v>
      </c>
      <c r="U106" s="2">
        <f t="shared" si="7"/>
        <v>8</v>
      </c>
      <c r="V106" s="2">
        <f t="shared" si="8"/>
        <v>16</v>
      </c>
      <c r="W106" s="13">
        <v>0.5</v>
      </c>
    </row>
    <row r="107" spans="1:23">
      <c r="A107" s="6"/>
      <c r="B107" s="6"/>
      <c r="C107" s="3"/>
      <c r="D107" s="3"/>
      <c r="E107" s="3"/>
      <c r="F107" s="6"/>
      <c r="G107" s="6"/>
      <c r="H107" s="3"/>
      <c r="I107" s="3"/>
      <c r="J107" s="3"/>
      <c r="K107" s="14" t="s">
        <v>100</v>
      </c>
      <c r="L107" s="2">
        <f t="shared" si="6"/>
        <v>6</v>
      </c>
      <c r="M107" s="33"/>
      <c r="N107" s="33"/>
      <c r="O107" s="33"/>
      <c r="P107" s="33">
        <v>4</v>
      </c>
      <c r="Q107" s="33"/>
      <c r="R107" s="33"/>
      <c r="S107" s="33">
        <v>2</v>
      </c>
      <c r="T107" s="24">
        <v>2</v>
      </c>
      <c r="U107" s="2">
        <f t="shared" si="7"/>
        <v>24</v>
      </c>
      <c r="V107" s="2">
        <f t="shared" si="8"/>
        <v>48</v>
      </c>
      <c r="W107" s="13">
        <v>1.5</v>
      </c>
    </row>
    <row r="108" spans="1:23">
      <c r="A108" s="5" t="s">
        <v>80</v>
      </c>
      <c r="B108" s="5" t="s">
        <v>81</v>
      </c>
      <c r="C108" s="2">
        <v>2</v>
      </c>
      <c r="D108" s="2">
        <v>1</v>
      </c>
      <c r="E108" s="2">
        <v>1</v>
      </c>
      <c r="F108" s="5"/>
      <c r="G108" s="2">
        <v>3</v>
      </c>
      <c r="H108" s="2"/>
      <c r="I108" s="2">
        <v>2</v>
      </c>
      <c r="J108" s="2">
        <v>2</v>
      </c>
      <c r="K108" s="18" t="s">
        <v>82</v>
      </c>
      <c r="L108" s="2">
        <f t="shared" ref="L108:L113" si="9">(W108*16)/2</f>
        <v>8</v>
      </c>
      <c r="M108" s="33"/>
      <c r="N108" s="33">
        <v>4</v>
      </c>
      <c r="O108" s="33"/>
      <c r="P108" s="33"/>
      <c r="Q108" s="33">
        <v>4</v>
      </c>
      <c r="R108" s="33"/>
      <c r="S108" s="33"/>
      <c r="T108" s="2">
        <v>2</v>
      </c>
      <c r="U108" s="2">
        <f t="shared" ref="U108:U113" si="10">L108*2</f>
        <v>16</v>
      </c>
      <c r="V108" s="2">
        <f t="shared" si="8"/>
        <v>32</v>
      </c>
      <c r="W108" s="13">
        <v>1</v>
      </c>
    </row>
    <row r="109" spans="1:23">
      <c r="A109" s="6"/>
      <c r="B109" s="6"/>
      <c r="C109" s="3"/>
      <c r="D109" s="3"/>
      <c r="E109" s="3"/>
      <c r="F109" s="6"/>
      <c r="G109" s="3"/>
      <c r="H109" s="3"/>
      <c r="I109" s="3"/>
      <c r="J109" s="3"/>
      <c r="K109" s="18" t="s">
        <v>83</v>
      </c>
      <c r="L109" s="2">
        <f t="shared" si="9"/>
        <v>4</v>
      </c>
      <c r="M109" s="33"/>
      <c r="N109" s="33">
        <v>3</v>
      </c>
      <c r="O109" s="33"/>
      <c r="P109" s="33"/>
      <c r="Q109" s="33">
        <v>1</v>
      </c>
      <c r="R109" s="33"/>
      <c r="S109" s="33"/>
      <c r="T109" s="2">
        <v>2</v>
      </c>
      <c r="U109" s="2">
        <f t="shared" si="10"/>
        <v>8</v>
      </c>
      <c r="V109" s="2">
        <f t="shared" si="8"/>
        <v>16</v>
      </c>
      <c r="W109" s="13">
        <v>0.5</v>
      </c>
    </row>
    <row r="110" spans="1:23">
      <c r="A110" s="6"/>
      <c r="B110" s="6"/>
      <c r="C110" s="3"/>
      <c r="D110" s="3"/>
      <c r="E110" s="3"/>
      <c r="F110" s="6"/>
      <c r="G110" s="3"/>
      <c r="H110" s="3"/>
      <c r="I110" s="3"/>
      <c r="J110" s="3"/>
      <c r="K110" s="18" t="s">
        <v>24</v>
      </c>
      <c r="L110" s="2">
        <f t="shared" si="9"/>
        <v>8</v>
      </c>
      <c r="M110" s="33"/>
      <c r="N110" s="33">
        <v>4</v>
      </c>
      <c r="O110" s="33"/>
      <c r="P110" s="33"/>
      <c r="Q110" s="33">
        <v>4</v>
      </c>
      <c r="R110" s="33"/>
      <c r="S110" s="33"/>
      <c r="T110" s="2">
        <v>2</v>
      </c>
      <c r="U110" s="2">
        <f t="shared" si="10"/>
        <v>16</v>
      </c>
      <c r="V110" s="2">
        <f t="shared" si="8"/>
        <v>32</v>
      </c>
      <c r="W110" s="13">
        <v>1</v>
      </c>
    </row>
    <row r="111" spans="1:23">
      <c r="A111" s="6"/>
      <c r="B111" s="6"/>
      <c r="C111" s="3"/>
      <c r="D111" s="3"/>
      <c r="E111" s="3"/>
      <c r="F111" s="6"/>
      <c r="G111" s="6"/>
      <c r="H111" s="3"/>
      <c r="I111" s="3"/>
      <c r="J111" s="3"/>
      <c r="K111" s="14" t="s">
        <v>84</v>
      </c>
      <c r="L111" s="2">
        <f t="shared" si="9"/>
        <v>4</v>
      </c>
      <c r="M111" s="33"/>
      <c r="N111" s="33">
        <v>3</v>
      </c>
      <c r="O111" s="33"/>
      <c r="P111" s="33"/>
      <c r="Q111" s="33">
        <v>1</v>
      </c>
      <c r="R111" s="33"/>
      <c r="S111" s="33"/>
      <c r="T111" s="2">
        <v>2</v>
      </c>
      <c r="U111" s="2">
        <f t="shared" si="10"/>
        <v>8</v>
      </c>
      <c r="V111" s="2">
        <f t="shared" si="8"/>
        <v>16</v>
      </c>
      <c r="W111" s="13">
        <v>0.5</v>
      </c>
    </row>
    <row r="112" spans="1:23">
      <c r="A112" s="5" t="s">
        <v>38</v>
      </c>
      <c r="B112" s="5" t="s">
        <v>39</v>
      </c>
      <c r="C112" s="2">
        <v>2</v>
      </c>
      <c r="D112" s="2">
        <v>2</v>
      </c>
      <c r="E112" s="2">
        <v>0</v>
      </c>
      <c r="F112" s="5"/>
      <c r="G112" s="2">
        <v>2</v>
      </c>
      <c r="H112" s="2"/>
      <c r="I112" s="2">
        <v>2</v>
      </c>
      <c r="J112" s="2"/>
      <c r="K112" s="14" t="s">
        <v>85</v>
      </c>
      <c r="L112" s="2">
        <f t="shared" si="9"/>
        <v>8</v>
      </c>
      <c r="M112" s="33"/>
      <c r="N112" s="33">
        <v>4</v>
      </c>
      <c r="O112" s="33"/>
      <c r="P112" s="33"/>
      <c r="Q112" s="33">
        <v>4</v>
      </c>
      <c r="R112" s="33"/>
      <c r="S112" s="33"/>
      <c r="T112" s="24">
        <v>2</v>
      </c>
      <c r="U112" s="2">
        <f t="shared" si="10"/>
        <v>16</v>
      </c>
      <c r="V112" s="2">
        <f t="shared" si="8"/>
        <v>32</v>
      </c>
      <c r="W112" s="13">
        <v>1</v>
      </c>
    </row>
    <row r="113" spans="1:23">
      <c r="A113" s="6"/>
      <c r="B113" s="6"/>
      <c r="C113" s="6"/>
      <c r="D113" s="3"/>
      <c r="E113" s="3"/>
      <c r="F113" s="6"/>
      <c r="G113" s="6"/>
      <c r="H113" s="3"/>
      <c r="I113" s="3"/>
      <c r="J113" s="3"/>
      <c r="K113" s="15" t="s">
        <v>40</v>
      </c>
      <c r="L113" s="2">
        <f t="shared" si="9"/>
        <v>8</v>
      </c>
      <c r="M113" s="2"/>
      <c r="N113" s="2">
        <v>4</v>
      </c>
      <c r="O113" s="2"/>
      <c r="P113" s="2"/>
      <c r="Q113" s="2">
        <v>4</v>
      </c>
      <c r="R113" s="2"/>
      <c r="S113" s="2"/>
      <c r="T113" s="24">
        <v>2</v>
      </c>
      <c r="U113" s="2">
        <f t="shared" si="10"/>
        <v>16</v>
      </c>
      <c r="V113" s="2">
        <f t="shared" si="8"/>
        <v>32</v>
      </c>
      <c r="W113" s="30">
        <v>1</v>
      </c>
    </row>
    <row r="114" spans="1:23">
      <c r="A114" s="38" t="s">
        <v>3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40"/>
      <c r="L114" s="33">
        <f>SUM(L82:L113)</f>
        <v>208</v>
      </c>
      <c r="M114" s="38"/>
      <c r="N114" s="39"/>
      <c r="O114" s="39"/>
      <c r="P114" s="39"/>
      <c r="Q114" s="39"/>
      <c r="R114" s="39"/>
      <c r="S114" s="39"/>
      <c r="T114" s="40"/>
      <c r="U114" s="33">
        <f>SUM(U82:U113)</f>
        <v>752</v>
      </c>
      <c r="V114" s="33">
        <f>SUM(V82:V113)</f>
        <v>1504</v>
      </c>
      <c r="W114" s="33">
        <f>SUM(W82:W113)</f>
        <v>47</v>
      </c>
    </row>
    <row r="116" spans="1:23">
      <c r="L116" t="s">
        <v>73</v>
      </c>
    </row>
    <row r="117" spans="1:23">
      <c r="L117" t="s">
        <v>53</v>
      </c>
    </row>
    <row r="120" spans="1:23">
      <c r="L120" t="s">
        <v>54</v>
      </c>
    </row>
    <row r="122" spans="1:23">
      <c r="A122" t="s">
        <v>23</v>
      </c>
      <c r="C122" t="s">
        <v>57</v>
      </c>
      <c r="L122" t="s">
        <v>56</v>
      </c>
    </row>
    <row r="125" spans="1:23">
      <c r="A125" t="s">
        <v>58</v>
      </c>
      <c r="C125" t="s">
        <v>55</v>
      </c>
      <c r="L125" t="s">
        <v>10</v>
      </c>
    </row>
    <row r="137" ht="15" customHeight="1"/>
    <row r="145" spans="1:23">
      <c r="A145" s="48" t="s">
        <v>0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</row>
    <row r="146" spans="1:23">
      <c r="A146" s="48" t="s">
        <v>22</v>
      </c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</row>
    <row r="147" spans="1:23">
      <c r="A147" s="48" t="s">
        <v>72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</row>
    <row r="150" spans="1:23">
      <c r="A150" t="s">
        <v>131</v>
      </c>
    </row>
    <row r="151" spans="1:23">
      <c r="A151" s="37" t="s">
        <v>1</v>
      </c>
      <c r="B151" s="37" t="s">
        <v>41</v>
      </c>
      <c r="C151" s="37" t="s">
        <v>2</v>
      </c>
      <c r="D151" s="41" t="s">
        <v>42</v>
      </c>
      <c r="E151" s="41"/>
      <c r="F151" s="41"/>
      <c r="G151" s="43" t="s">
        <v>46</v>
      </c>
      <c r="H151" s="44" t="s">
        <v>11</v>
      </c>
      <c r="I151" s="49" t="s">
        <v>47</v>
      </c>
      <c r="J151" s="49"/>
      <c r="K151" s="37" t="s">
        <v>4</v>
      </c>
      <c r="L151" s="42" t="s">
        <v>48</v>
      </c>
      <c r="M151" s="38" t="s">
        <v>50</v>
      </c>
      <c r="N151" s="39"/>
      <c r="O151" s="39"/>
      <c r="P151" s="39"/>
      <c r="Q151" s="39"/>
      <c r="R151" s="39"/>
      <c r="S151" s="40"/>
      <c r="T151" s="47" t="s">
        <v>69</v>
      </c>
      <c r="U151" s="47" t="s">
        <v>3</v>
      </c>
      <c r="V151" s="42" t="s">
        <v>49</v>
      </c>
      <c r="W151" s="43" t="s">
        <v>70</v>
      </c>
    </row>
    <row r="152" spans="1:23">
      <c r="A152" s="37"/>
      <c r="B152" s="37"/>
      <c r="C152" s="37"/>
      <c r="D152" s="37" t="s">
        <v>43</v>
      </c>
      <c r="E152" s="37" t="s">
        <v>44</v>
      </c>
      <c r="F152" s="37" t="s">
        <v>45</v>
      </c>
      <c r="G152" s="43"/>
      <c r="H152" s="45"/>
      <c r="I152" s="49"/>
      <c r="J152" s="49"/>
      <c r="K152" s="37"/>
      <c r="L152" s="42"/>
      <c r="M152" s="38" t="s">
        <v>5</v>
      </c>
      <c r="N152" s="39"/>
      <c r="O152" s="39"/>
      <c r="P152" s="40"/>
      <c r="Q152" s="41" t="s">
        <v>6</v>
      </c>
      <c r="R152" s="41"/>
      <c r="S152" s="41"/>
      <c r="T152" s="47"/>
      <c r="U152" s="47"/>
      <c r="V152" s="42"/>
      <c r="W152" s="43"/>
    </row>
    <row r="153" spans="1:23">
      <c r="A153" s="37"/>
      <c r="B153" s="37"/>
      <c r="C153" s="37"/>
      <c r="D153" s="37"/>
      <c r="E153" s="37"/>
      <c r="F153" s="37"/>
      <c r="G153" s="43"/>
      <c r="H153" s="46"/>
      <c r="I153" s="34" t="s">
        <v>5</v>
      </c>
      <c r="J153" s="34" t="s">
        <v>6</v>
      </c>
      <c r="K153" s="37"/>
      <c r="L153" s="42"/>
      <c r="M153" s="35">
        <v>1</v>
      </c>
      <c r="N153" s="34">
        <v>2</v>
      </c>
      <c r="O153" s="34">
        <v>3</v>
      </c>
      <c r="P153" s="34">
        <v>4</v>
      </c>
      <c r="Q153" s="34">
        <v>2</v>
      </c>
      <c r="R153" s="34">
        <v>3</v>
      </c>
      <c r="S153" s="34">
        <v>4</v>
      </c>
      <c r="T153" s="47"/>
      <c r="U153" s="47"/>
      <c r="V153" s="42"/>
      <c r="W153" s="43"/>
    </row>
    <row r="154" spans="1:23">
      <c r="A154" s="1" t="s">
        <v>116</v>
      </c>
      <c r="B154" s="1" t="s">
        <v>117</v>
      </c>
      <c r="C154" s="34">
        <v>3</v>
      </c>
      <c r="D154" s="34"/>
      <c r="E154" s="34"/>
      <c r="F154" s="34">
        <v>3</v>
      </c>
      <c r="G154" s="34">
        <f>(F154*4)*16</f>
        <v>192</v>
      </c>
      <c r="H154" s="1"/>
      <c r="I154" s="1"/>
      <c r="J154" s="1"/>
      <c r="K154" s="1" t="s">
        <v>126</v>
      </c>
      <c r="L154" s="1"/>
      <c r="M154" s="1"/>
      <c r="N154" s="1"/>
      <c r="O154" s="1"/>
      <c r="P154" s="1"/>
      <c r="Q154" s="1"/>
      <c r="R154" s="1"/>
      <c r="S154" s="1"/>
      <c r="T154" s="34">
        <v>3</v>
      </c>
      <c r="U154" s="1"/>
      <c r="V154" s="1"/>
      <c r="W154" s="1"/>
    </row>
    <row r="155" spans="1:23">
      <c r="A155" s="1" t="s">
        <v>118</v>
      </c>
      <c r="B155" s="1" t="s">
        <v>119</v>
      </c>
      <c r="C155" s="34">
        <v>3</v>
      </c>
      <c r="D155" s="34"/>
      <c r="E155" s="34"/>
      <c r="F155" s="34">
        <v>3</v>
      </c>
      <c r="G155" s="34">
        <f>(F155*4)*16</f>
        <v>192</v>
      </c>
      <c r="H155" s="1"/>
      <c r="I155" s="1"/>
      <c r="J155" s="1"/>
      <c r="K155" s="1" t="s">
        <v>127</v>
      </c>
      <c r="L155" s="1"/>
      <c r="M155" s="1"/>
      <c r="N155" s="1"/>
      <c r="O155" s="1"/>
      <c r="P155" s="1"/>
      <c r="Q155" s="1"/>
      <c r="R155" s="1"/>
      <c r="S155" s="1"/>
      <c r="T155" s="34">
        <v>3</v>
      </c>
      <c r="U155" s="1"/>
      <c r="V155" s="1"/>
      <c r="W155" s="1"/>
    </row>
    <row r="156" spans="1:23">
      <c r="A156" s="1" t="s">
        <v>120</v>
      </c>
      <c r="B156" s="1" t="s">
        <v>121</v>
      </c>
      <c r="C156" s="34">
        <v>3</v>
      </c>
      <c r="D156" s="34"/>
      <c r="E156" s="34"/>
      <c r="F156" s="34">
        <v>3</v>
      </c>
      <c r="G156" s="34">
        <f>(F156*4)*16</f>
        <v>192</v>
      </c>
      <c r="H156" s="1"/>
      <c r="I156" s="1"/>
      <c r="J156" s="1"/>
      <c r="K156" s="1" t="s">
        <v>128</v>
      </c>
      <c r="L156" s="1"/>
      <c r="M156" s="1"/>
      <c r="N156" s="1"/>
      <c r="O156" s="1"/>
      <c r="P156" s="1"/>
      <c r="Q156" s="1"/>
      <c r="R156" s="1"/>
      <c r="S156" s="1"/>
      <c r="T156" s="34">
        <v>3</v>
      </c>
      <c r="U156" s="1"/>
      <c r="V156" s="1"/>
      <c r="W156" s="1"/>
    </row>
    <row r="157" spans="1:23">
      <c r="A157" s="1" t="s">
        <v>122</v>
      </c>
      <c r="B157" s="1" t="s">
        <v>123</v>
      </c>
      <c r="C157" s="34">
        <v>3</v>
      </c>
      <c r="D157" s="34"/>
      <c r="E157" s="34"/>
      <c r="F157" s="34">
        <v>3</v>
      </c>
      <c r="G157" s="34">
        <f>(F157*4)*16</f>
        <v>192</v>
      </c>
      <c r="H157" s="1"/>
      <c r="I157" s="1"/>
      <c r="J157" s="1"/>
      <c r="K157" s="1" t="s">
        <v>129</v>
      </c>
      <c r="L157" s="1"/>
      <c r="M157" s="1"/>
      <c r="N157" s="1"/>
      <c r="O157" s="1"/>
      <c r="P157" s="1"/>
      <c r="Q157" s="1"/>
      <c r="R157" s="1"/>
      <c r="S157" s="1"/>
      <c r="T157" s="34">
        <v>3</v>
      </c>
      <c r="U157" s="1"/>
      <c r="V157" s="1"/>
      <c r="W157" s="1"/>
    </row>
    <row r="158" spans="1:23">
      <c r="A158" s="1" t="s">
        <v>124</v>
      </c>
      <c r="B158" s="1" t="s">
        <v>125</v>
      </c>
      <c r="C158" s="34">
        <v>3</v>
      </c>
      <c r="D158" s="34"/>
      <c r="E158" s="34"/>
      <c r="F158" s="34">
        <v>3</v>
      </c>
      <c r="G158" s="34">
        <f>(F158*4)*16</f>
        <v>192</v>
      </c>
      <c r="H158" s="1"/>
      <c r="I158" s="1"/>
      <c r="J158" s="1"/>
      <c r="K158" s="1" t="s">
        <v>130</v>
      </c>
      <c r="L158" s="1"/>
      <c r="M158" s="1"/>
      <c r="N158" s="1"/>
      <c r="O158" s="1"/>
      <c r="P158" s="1"/>
      <c r="Q158" s="1"/>
      <c r="R158" s="1"/>
      <c r="S158" s="1"/>
      <c r="T158" s="34">
        <v>3</v>
      </c>
      <c r="U158" s="1"/>
      <c r="V158" s="1"/>
      <c r="W158" s="1"/>
    </row>
    <row r="159" spans="1:23">
      <c r="A159" s="38" t="s">
        <v>3</v>
      </c>
      <c r="B159" s="39"/>
      <c r="C159" s="39"/>
      <c r="D159" s="39"/>
      <c r="E159" s="39"/>
      <c r="F159" s="39"/>
      <c r="G159" s="39"/>
      <c r="H159" s="39"/>
      <c r="I159" s="39"/>
      <c r="J159" s="39"/>
      <c r="K159" s="40"/>
      <c r="L159" s="34">
        <f>SUM(L127:L158)</f>
        <v>0</v>
      </c>
      <c r="M159" s="38"/>
      <c r="N159" s="39"/>
      <c r="O159" s="39"/>
      <c r="P159" s="39"/>
      <c r="Q159" s="39"/>
      <c r="R159" s="39"/>
      <c r="S159" s="39"/>
      <c r="T159" s="40"/>
      <c r="U159" s="34">
        <f>SUM(U127:U158)</f>
        <v>0</v>
      </c>
      <c r="V159" s="34">
        <f>SUM(V127:V158)</f>
        <v>0</v>
      </c>
      <c r="W159" s="34">
        <f>SUM(W127:W158)</f>
        <v>0</v>
      </c>
    </row>
    <row r="162" spans="1:12">
      <c r="L162" t="s">
        <v>73</v>
      </c>
    </row>
    <row r="163" spans="1:12">
      <c r="L163" t="s">
        <v>53</v>
      </c>
    </row>
    <row r="166" spans="1:12">
      <c r="L166" t="s">
        <v>54</v>
      </c>
    </row>
    <row r="168" spans="1:12">
      <c r="A168" t="s">
        <v>23</v>
      </c>
      <c r="C168" t="s">
        <v>57</v>
      </c>
      <c r="L168" t="s">
        <v>56</v>
      </c>
    </row>
    <row r="171" spans="1:12">
      <c r="A171" t="s">
        <v>58</v>
      </c>
      <c r="C171" t="s">
        <v>55</v>
      </c>
      <c r="L171" t="s">
        <v>10</v>
      </c>
    </row>
    <row r="177" spans="1:10">
      <c r="A177" t="s">
        <v>59</v>
      </c>
      <c r="I177">
        <v>112</v>
      </c>
      <c r="J177">
        <v>160</v>
      </c>
    </row>
    <row r="178" spans="1:10">
      <c r="A178" t="s">
        <v>60</v>
      </c>
      <c r="I178">
        <v>32</v>
      </c>
      <c r="J178">
        <f>9*16</f>
        <v>144</v>
      </c>
    </row>
    <row r="179" spans="1:10">
      <c r="A179" t="s">
        <v>61</v>
      </c>
    </row>
    <row r="180" spans="1:10">
      <c r="A180" t="s">
        <v>62</v>
      </c>
      <c r="I180">
        <f>3*16</f>
        <v>48</v>
      </c>
      <c r="J180">
        <f>10*16</f>
        <v>160</v>
      </c>
    </row>
    <row r="181" spans="1:10">
      <c r="A181" t="s">
        <v>63</v>
      </c>
      <c r="I181">
        <f>5*16</f>
        <v>80</v>
      </c>
      <c r="J181">
        <f>13*16</f>
        <v>208</v>
      </c>
    </row>
    <row r="182" spans="1:10">
      <c r="A182" t="s">
        <v>64</v>
      </c>
    </row>
    <row r="185" spans="1:10">
      <c r="A185" t="s">
        <v>65</v>
      </c>
    </row>
  </sheetData>
  <mergeCells count="72">
    <mergeCell ref="A159:K159"/>
    <mergeCell ref="M159:T159"/>
    <mergeCell ref="L151:L153"/>
    <mergeCell ref="M151:S151"/>
    <mergeCell ref="T151:T153"/>
    <mergeCell ref="W151:W153"/>
    <mergeCell ref="A146:V146"/>
    <mergeCell ref="A147:V147"/>
    <mergeCell ref="A151:A153"/>
    <mergeCell ref="B151:B153"/>
    <mergeCell ref="C151:C153"/>
    <mergeCell ref="D151:F151"/>
    <mergeCell ref="G151:G153"/>
    <mergeCell ref="D152:D153"/>
    <mergeCell ref="E152:E153"/>
    <mergeCell ref="F152:F153"/>
    <mergeCell ref="M152:P152"/>
    <mergeCell ref="Q152:S152"/>
    <mergeCell ref="H151:H153"/>
    <mergeCell ref="I151:J152"/>
    <mergeCell ref="K151:K153"/>
    <mergeCell ref="A145:V145"/>
    <mergeCell ref="A114:K114"/>
    <mergeCell ref="M114:T114"/>
    <mergeCell ref="U151:U153"/>
    <mergeCell ref="V151:V153"/>
    <mergeCell ref="A7:A9"/>
    <mergeCell ref="A1:V1"/>
    <mergeCell ref="A2:V2"/>
    <mergeCell ref="A3:V3"/>
    <mergeCell ref="K7:K9"/>
    <mergeCell ref="I7:J8"/>
    <mergeCell ref="H7:H9"/>
    <mergeCell ref="W7:W9"/>
    <mergeCell ref="C7:C9"/>
    <mergeCell ref="B7:B9"/>
    <mergeCell ref="G7:G9"/>
    <mergeCell ref="M8:P8"/>
    <mergeCell ref="M7:S7"/>
    <mergeCell ref="D7:F7"/>
    <mergeCell ref="D8:D9"/>
    <mergeCell ref="E8:E9"/>
    <mergeCell ref="F8:F9"/>
    <mergeCell ref="V7:V9"/>
    <mergeCell ref="U7:U9"/>
    <mergeCell ref="T7:T9"/>
    <mergeCell ref="Q8:S8"/>
    <mergeCell ref="L7:L9"/>
    <mergeCell ref="T79:T81"/>
    <mergeCell ref="U79:U81"/>
    <mergeCell ref="V79:V81"/>
    <mergeCell ref="W79:W81"/>
    <mergeCell ref="A38:K38"/>
    <mergeCell ref="M38:T38"/>
    <mergeCell ref="A73:V73"/>
    <mergeCell ref="A79:A81"/>
    <mergeCell ref="B79:B81"/>
    <mergeCell ref="C79:C81"/>
    <mergeCell ref="I79:J80"/>
    <mergeCell ref="A74:V74"/>
    <mergeCell ref="A75:V75"/>
    <mergeCell ref="K79:K81"/>
    <mergeCell ref="D80:D81"/>
    <mergeCell ref="E80:E81"/>
    <mergeCell ref="F80:F81"/>
    <mergeCell ref="M80:P80"/>
    <mergeCell ref="Q80:S80"/>
    <mergeCell ref="L79:L81"/>
    <mergeCell ref="M79:S79"/>
    <mergeCell ref="D79:F79"/>
    <mergeCell ref="G79:G81"/>
    <mergeCell ref="H79:H81"/>
  </mergeCells>
  <printOptions horizontalCentered="1"/>
  <pageMargins left="0.25" right="0.24" top="0.81" bottom="0.78" header="0.3" footer="0.3"/>
  <pageSetup paperSize="768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 utami</dc:creator>
  <cp:lastModifiedBy>Windows</cp:lastModifiedBy>
  <cp:lastPrinted>2013-08-26T07:52:01Z</cp:lastPrinted>
  <dcterms:created xsi:type="dcterms:W3CDTF">2012-05-21T01:10:46Z</dcterms:created>
  <dcterms:modified xsi:type="dcterms:W3CDTF">2014-09-22T03:01:38Z</dcterms:modified>
</cp:coreProperties>
</file>